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 acción/2025/"/>
    </mc:Choice>
  </mc:AlternateContent>
  <xr:revisionPtr revIDLastSave="21" documentId="8_{C671C495-7AE4-4CE5-A17C-A2EC4E09A194}" xr6:coauthVersionLast="47" xr6:coauthVersionMax="47" xr10:uidLastSave="{679F37E3-FBDD-4774-901A-C9CE29546A2F}"/>
  <workbookProtection workbookAlgorithmName="SHA-512" workbookHashValue="UNbIHWSb4sR/GuN5Iybf2Q4dAhuz9kDiiIW0jbDQift2sTQy5Cv3tfz5MxtlmVw63Axd6XXLvfHzlM/BMTFC7g==" workbookSaltValue="xh5WzoC9uv65XQr7kKL6tw==" workbookSpinCount="100000" lockStructure="1"/>
  <bookViews>
    <workbookView xWindow="-120" yWindow="-120" windowWidth="29040" windowHeight="15840" xr2:uid="{00000000-000D-0000-FFFF-FFFF00000000}"/>
  </bookViews>
  <sheets>
    <sheet name="PAI ART 2025" sheetId="1" r:id="rId1"/>
    <sheet name="PAI DSCI 2025" sheetId="3" r:id="rId2"/>
    <sheet name="PAI Control de versiones" sheetId="2" r:id="rId3"/>
  </sheets>
  <externalReferences>
    <externalReference r:id="rId4"/>
  </externalReferences>
  <definedNames>
    <definedName name="_xlnm._FilterDatabase" localSheetId="0" hidden="1">'PAI ART 2025'!$A$21:$BE$56</definedName>
    <definedName name="_xlnm._FilterDatabase" localSheetId="1" hidden="1">'PAI DSCI 2025'!$A$21:$BC$37</definedName>
    <definedName name="_xlnm.Print_Area" localSheetId="0">'PAI ART 2025'!$A$16:$BB$55</definedName>
    <definedName name="_xlnm.Print_Area" localSheetId="1">'PAI DSCI 2025'!$A$16:$BA$31</definedName>
    <definedName name="productoe">'[1]No eliminar'!$C$33:$C$57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1" i="1" l="1"/>
  <c r="AN25" i="1" l="1"/>
  <c r="AF25" i="1"/>
  <c r="S25" i="1"/>
  <c r="R25" i="1"/>
  <c r="T25" i="1"/>
  <c r="AW53" i="1" l="1"/>
  <c r="AW52" i="1"/>
  <c r="AV56" i="1"/>
  <c r="AW56" i="1" l="1"/>
  <c r="AN28" i="1" l="1"/>
  <c r="AJ28" i="1"/>
  <c r="AF28" i="1"/>
  <c r="AB28" i="1"/>
  <c r="V45" i="1"/>
  <c r="V36" i="1"/>
  <c r="V24" i="1"/>
  <c r="V56" i="1" s="1"/>
  <c r="T34" i="1" l="1"/>
  <c r="BC32" i="3" l="1"/>
  <c r="BC36" i="3" s="1"/>
  <c r="BB32" i="3"/>
  <c r="BB36" i="3" s="1"/>
  <c r="BA32" i="3"/>
  <c r="AZ32" i="3"/>
  <c r="AY32" i="3"/>
  <c r="AY36" i="3" s="1"/>
  <c r="AX32" i="3"/>
  <c r="AX36" i="3" s="1"/>
  <c r="AW32" i="3"/>
  <c r="AW36" i="3" s="1"/>
  <c r="AW37" i="3" s="1"/>
  <c r="AV32" i="3"/>
  <c r="AV36" i="3" s="1"/>
  <c r="AU32" i="3"/>
  <c r="AU36" i="3" s="1"/>
  <c r="AU37" i="3" l="1"/>
  <c r="AX37" i="3"/>
  <c r="BD59" i="1" l="1"/>
  <c r="BC59" i="1"/>
  <c r="AZ59" i="1"/>
  <c r="AY59" i="1"/>
  <c r="AX59" i="1"/>
  <c r="AX60" i="1" s="1"/>
  <c r="AV59" i="1"/>
  <c r="AY60" i="1" l="1"/>
  <c r="AW59" i="1" l="1"/>
  <c r="AV60" i="1" s="1"/>
</calcChain>
</file>

<file path=xl/sharedStrings.xml><?xml version="1.0" encoding="utf-8"?>
<sst xmlns="http://schemas.openxmlformats.org/spreadsheetml/2006/main" count="596" uniqueCount="258">
  <si>
    <t>PLAN DE ACCIÓN INSTICIONAL 2025</t>
  </si>
  <si>
    <t>CÓDIGO: FM-DE-04</t>
  </si>
  <si>
    <t>DIRECCIONAMIENTO ESTRATÉGICO</t>
  </si>
  <si>
    <t>VERSIÓN: 06</t>
  </si>
  <si>
    <t>OFICINA DE PLANEACIÓN</t>
  </si>
  <si>
    <t>FECHA DE PUBLICACIÓN: 27-06-2024</t>
  </si>
  <si>
    <t>Título del documento:</t>
  </si>
  <si>
    <t>Plan de Acción Institucional  - PAI</t>
  </si>
  <si>
    <t>Código</t>
  </si>
  <si>
    <t>FM-PS-DE-04</t>
  </si>
  <si>
    <t>Descripción</t>
  </si>
  <si>
    <t xml:space="preserve">Versión Inicial: </t>
  </si>
  <si>
    <t>Normatividad Aplicable:</t>
  </si>
  <si>
    <t>A partir de lo dispuesto en la Ley 152 de 1994, Ley 1474 de 2011, Decreto 2482 de 2012, Ley 1757 de 2015, Decreto 1499 de 2017 y Decreto 612 de 2018, que determinan las directrices frente a la  formulación, planeación, ejecución y seguimiento a la gestión, publicación del plan de acción y la integración de la planeación y la gestión</t>
  </si>
  <si>
    <t>Aprobación inicial</t>
  </si>
  <si>
    <t>Integralidad MIPG:</t>
  </si>
  <si>
    <t>En coherencia con los lineamientos del Modelo Integrado de Planeación y Gestión - MIPG, se integran los planes institucionales y estratégicos; según dispone el Decreto1499 de 2017 y el artículo 74 de la Ley 1474 de 2011</t>
  </si>
  <si>
    <t>Fecha de Publicación</t>
  </si>
  <si>
    <t>Área responsable:</t>
  </si>
  <si>
    <t>Oficina de Planeación de ART</t>
  </si>
  <si>
    <t>Periodicidad de segumiento:</t>
  </si>
  <si>
    <t>Trimestral</t>
  </si>
  <si>
    <t>Plan interinstitucional de fortalecimiento de capacidades territoriales PDET elaborado y concertado.</t>
  </si>
  <si>
    <t>Alineación Estrategica Institucional</t>
  </si>
  <si>
    <t>Programación y seguimiento de acciones estrategicas institucionales</t>
  </si>
  <si>
    <t>ARTICULACIÓN CON PLAN NACIONAL DE DESARROLLO</t>
  </si>
  <si>
    <t>OBJETIVOS DE DESARROLLO SOSTENIBLE - ODS</t>
  </si>
  <si>
    <t>DERECHOS HUMANOS (DDHH)</t>
  </si>
  <si>
    <t>ARTICULACIÓN CON PLAN MARCO DE IMPLEMENTACIÓN PMI</t>
  </si>
  <si>
    <t>ARTICULACIÓN CON PLANES NACIONALES SECTORIALES</t>
  </si>
  <si>
    <t>DIMENSIÓN MIPG</t>
  </si>
  <si>
    <t>PLAN INSTITUCIONAL INTEGRADO</t>
  </si>
  <si>
    <t>LINEA ESTRATEGICAS</t>
  </si>
  <si>
    <t>OBJETIVOS ESTRATÉGICOS</t>
  </si>
  <si>
    <t>PRODUCTO ESTRATEGICO</t>
  </si>
  <si>
    <t>Es META CUATRIENIO
SI/NO</t>
  </si>
  <si>
    <t>Está ALINEADO AL PLAN ESTRATEGICO SECTORIAL
SI/NO</t>
  </si>
  <si>
    <t xml:space="preserve">INDICADOR 2025
</t>
  </si>
  <si>
    <t>LINEA BASE 2022
(Si Aplica)</t>
  </si>
  <si>
    <t>Frecuencia de medición</t>
  </si>
  <si>
    <t>PROGRAMACIÓN META 2025</t>
  </si>
  <si>
    <t xml:space="preserve">META CUATRIENIO
</t>
  </si>
  <si>
    <t>PONDERACIÓN META</t>
  </si>
  <si>
    <t>ACTIVIDADES ESTRATEGICAS RELACIONADAS CON EL CUMPLIMIENTO DE LA META</t>
  </si>
  <si>
    <t>Tiempo de ejecución</t>
  </si>
  <si>
    <t>RESPONSABLE</t>
  </si>
  <si>
    <t>PROGRAMACIÓN DE META EN LA VIGENCIA</t>
  </si>
  <si>
    <t xml:space="preserve">FUENTES  DE FINANCIACION </t>
  </si>
  <si>
    <t>FECHA DE INICIO</t>
  </si>
  <si>
    <t>FECHA FINALIZACIÓN</t>
  </si>
  <si>
    <t>TRIM I</t>
  </si>
  <si>
    <t>TRIM II</t>
  </si>
  <si>
    <t>TRIM III</t>
  </si>
  <si>
    <t>TRIM IV</t>
  </si>
  <si>
    <t>TOTAL VIGENCIA</t>
  </si>
  <si>
    <t>PGN - BOLSA PAZ - FCP DSCI 202X</t>
  </si>
  <si>
    <t>Derecho fundamental que se garantiza</t>
  </si>
  <si>
    <t>Orden</t>
  </si>
  <si>
    <t>Meta enero-junio</t>
  </si>
  <si>
    <t>Meta julio-diciembre</t>
  </si>
  <si>
    <t>Meta Total 2025</t>
  </si>
  <si>
    <t>PONDERACIÓN</t>
  </si>
  <si>
    <t>Implementación</t>
  </si>
  <si>
    <t>Reporte</t>
  </si>
  <si>
    <t>PROG</t>
  </si>
  <si>
    <t>% DE PROG</t>
  </si>
  <si>
    <t>EJEC</t>
  </si>
  <si>
    <t>% DE EJEC</t>
  </si>
  <si>
    <t>Funcionamiento</t>
  </si>
  <si>
    <t>Inversión</t>
  </si>
  <si>
    <t>Necesidades de Contratación PGN ART
(asociados al indicador y meta)</t>
  </si>
  <si>
    <t>Necesidades de Contratación FCP
(asociados al indicador y meta)</t>
  </si>
  <si>
    <t>Funcionamiento / Apoyo Transversal / Operador Logístico</t>
  </si>
  <si>
    <t>1. Ordenamiento del Territorio alrededor del agua y Justicia Social (Paz Total)
2. Seguridad humana y justicia social
3. Derecho Humano a la Alimentación                                                                                                                                                                                                                                                                                                              
4. lnternacionalización, trasformación productiva para la vida y acción climática.
5. Convergencia  regional. 
Colombia, sociedad para la Vida. Actores diferenciales para el cambio.</t>
  </si>
  <si>
    <t>ODS: 1, 2, 3, 4, 6, 7, 8, 9, 10, 11, 12, 13, 14, 15, 16</t>
  </si>
  <si>
    <t>A.422
A.285
A.E.22
A.E.23
A.E.24
A.E.25
A.E.26
D.404</t>
  </si>
  <si>
    <t>1.Conectividad, 2.Electrificación, 
3. Comercialización, 
4. Generación de ingresos, 5. Formalización de la propiedad, 
6.Asociatividad, 
7. Vías terciarias,
8.Riego y drenaje
9.Derecho a la alimentacion, 
10. Asistencia técnica e investigación.
11. Agua Potable y Saneamiento Básico Rural.
12. Mejoramiento de vivienda.
13. Protección social y garantía de derechos.
14. Salud rural
15. Educacion rural.
16. Zonificacion ambiental.</t>
  </si>
  <si>
    <t>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</si>
  <si>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para la transformación con base en el cierre de brechas de los territorios PDET, PNIS y otros mayormente afectados por la violencia</t>
  </si>
  <si>
    <t>Acumulado de Iniciativas estratégicas con ruta de implementación activada</t>
  </si>
  <si>
    <t>SI</t>
  </si>
  <si>
    <t xml:space="preserve"># de Iniciativas PATR con ruta de implementación activada </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</si>
  <si>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t>
  </si>
  <si>
    <t>DPGI</t>
  </si>
  <si>
    <t xml:space="preserve"># de Iniciativas estratégicas PATR con ruta de implementación activada </t>
  </si>
  <si>
    <t># de Iniciativas propias étnicas con ruta de implementación activada</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</si>
  <si>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
4. Elaborar y presentar el avance de los indicadores que tienen relación con iniciativas étnicas y que se deben reportar a las diferentes instancias nacionales, entre ellos PMI (A.E.22, A.E.23 y A.E.24), PND, concertación étnica, entre otros.
5. Hacer seguimiento al avance en los compromisos relacionados con iniciativas en las diferentes instancias nacionales.</t>
  </si>
  <si>
    <t xml:space="preserve"># de proyectos de los PATR con enfoque de género o étnico implementados </t>
  </si>
  <si>
    <t>Semestral</t>
  </si>
  <si>
    <t>Proyectos PDET con enfoque de género y étnicos que han iniciado ejecución en el 2025.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</si>
  <si>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DEEP, DPGI</t>
  </si>
  <si>
    <t xml:space="preserve">Recursos gestionados por las fuentes movilizadoras para la financiación y cofinanciación de proyectos en los territorios priorizados </t>
  </si>
  <si>
    <t>% de Recursos aprobados en proyectos para los territorios priorizados según el cupo CONFIS de la vigencia para Obras por Impuestos</t>
  </si>
  <si>
    <t>98,2%  (Referente 2022)</t>
  </si>
  <si>
    <t>1. Banco de Proyectos del mecanismo conformado 
2. Mesas bilaterales con contribuyentes para garantizar la vinculación en proyectos
3. Vinculación de empresarios y contribuyentes para proyectos  por el total del cupo CONFIS</t>
  </si>
  <si>
    <t>Recursos de OCAD PAZ aprobados para proyectos en municipios PDET (millones)</t>
  </si>
  <si>
    <t>$4,4 billones aprobados en el bienio 2021- 2022 (Incluye adelanto regalías OCAD PAZ)</t>
  </si>
  <si>
    <t>1.Realizar Certificados de concordancia ART 
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t>
  </si>
  <si>
    <t xml:space="preserve"> Recursos de PGN comprometidos para los territorios PDET (millones)</t>
  </si>
  <si>
    <t>$1,9 Billones (Referente 2021. Fuente: DNP)</t>
  </si>
  <si>
    <t>1. Análisis y caracterización de la oferta PGN vigente 2025 potencial de gestión con los sectores nacionales. 
 2. Alistamiento de insumos y desarrollo de Rondas Sectoriales (mesas de trabajo técnicas) con DNP para la gestión en el incremento y focalización de recursos PDET 2023 dentro del Trazador Construcción de Paz. 
3. Análisis e incidencia de la programacion presupuestal (apropiados) para PDET y la municipalización de la inversión, conforme a los reportes y condiciones de la PIIP entregados por DNP.
4. Incidencia con DNP y acompañamiento a las entidades nacionales para el cierre financiero 2024 dentro de la PIIP.</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</si>
  <si>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</si>
  <si>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Plan interinstitucional para el fortalecimiento de capacidades territoriales elaborado y concertado.</t>
  </si>
  <si>
    <t># Municipios apoyados con el plan de fortalecimiento Institucional</t>
  </si>
  <si>
    <t>ND</t>
  </si>
  <si>
    <t xml:space="preserve">1. Selección de municipios a apoyar.
2. Identificación acciones estrategicas para implementar en los municipios 
3. Articulación aliados estrategicos para la ejecución de las acciones.
4. Acompañar las mesas técnicas inter-institucionales para las mujeres rurales, afrocolombianas e indígenas en sus diversidades en los municipios PDET para garantizar procesos de exigibilidad de sus derechos.
5. Ejecución de acciones para el fortalecimiento institucional
6. Seguimiento a la ejecución de las acciones
7. Medición de capacidades de salida </t>
  </si>
  <si>
    <t>NO</t>
  </si>
  <si>
    <t>CUMPLIDO</t>
  </si>
  <si>
    <t>Espacios de socialización, diálogo y concertación con participación incidente y enfoques diferenciales.</t>
  </si>
  <si>
    <t># de espacios de socialización, diálogo y concertación entre comunidades e institucionalidad realizados con el apoyo de la ART</t>
  </si>
  <si>
    <t>Articular la estructuración y ejecución de proyectos para la transformación territorial, que permitan el cierre de brechas de los territorios PDET, PNIS y territorios mayormente afectados por la violencia y con presencia de cultivos de coca, amapola y/o marihuana; con la participación incidente de las comunidades y enfoques diferenciales, en todo el ciclo de los proyectos.</t>
  </si>
  <si>
    <t>Proyectos integradores estructurados y en implementación.</t>
  </si>
  <si>
    <t># de proyectos integradores estructurados</t>
  </si>
  <si>
    <t xml:space="preserve">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
Proyectos por estructurar mediante la gestión de alianzas. Para cada proyecto integrador identificado se realiza un análisis de actores estratégicos (públicos, privados, comunitarios) del orden nacional, regional y local para establecer alianzas con ellos.
Proyectos en estructuración. Activación del proceso de estructuración previa definición de fuentes de financiación y responsables del proceso. 
Nota: la estructuración de proyectos integradores y transformadores puede ser realizada por otras organizaciones o entidades nacionales o territoriales; de esta manera, la ART en cumplimiento de su misión se enfoca en la articulación y coordinación de esfuerzos para su actualización o completitud de requisitos para el inicio en su ejecución.  </t>
  </si>
  <si>
    <t>DEEP</t>
  </si>
  <si>
    <t>Proyectos integradores para la Transformación Regional en las subregiones de los Programas de Desarrollo con Enfoque Territorial PDET en ejecución</t>
  </si>
  <si>
    <t xml:space="preserve">Identificación y gestión de fuentes de financiación para la ejecución del Proyecto Integrador:
Se realiza la identificación de fuentes posibles para la financiación de los Proyectos Integradores
Contratación e inicio de ejecución del Proyecto Integrador
Seguimiento a la ejecución del Proyecto Integrador	</t>
  </si>
  <si>
    <t>Proyectos PDET contratados y en ejecución con recursos propios de la ART asignados por el PGN.</t>
  </si>
  <si>
    <t xml:space="preserve"># de proyectos PDET implementados </t>
  </si>
  <si>
    <t>Proyectos PDET que han iniciado ejecución en 2024.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</si>
  <si>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</si>
  <si>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</si>
  <si>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Sistema de Información PDET implementado.</t>
  </si>
  <si>
    <t>Aplicar el ciclo de vida de Software (levantamiento de requerimientos, desarrollo, pruebas y puesta en producción) a cada uno de los evolutivos  y componentes existentes de la plataforma tecnológica.</t>
  </si>
  <si>
    <t>Herramientas de análisis prospectivo elaboradas</t>
  </si>
  <si>
    <t>Anual</t>
  </si>
  <si>
    <t>Batería de Indicadores estratégicos para el cierre de brechas socioeconómicas con información de seguimiento actualizada</t>
  </si>
  <si>
    <t>% de indicadores estratégicos para el cierre de brechas monitoreados</t>
  </si>
  <si>
    <t>Informes de seguimiento realizados</t>
  </si>
  <si>
    <t>Número de informes de seguimiento subregionales publicados</t>
  </si>
  <si>
    <t>Evaluaciones temáticas realizadas</t>
  </si>
  <si>
    <t>Número de evaluaciones temáticas realizadas</t>
  </si>
  <si>
    <t xml:space="preserve">Proyectos PDET priorizados, monitoreados a través del esquema de acompañamiento </t>
  </si>
  <si>
    <t>% de proyectos priorizados monitoreados</t>
  </si>
  <si>
    <t>Mensual</t>
  </si>
  <si>
    <t>A.E.25</t>
  </si>
  <si>
    <t>Participación Incidente y Fortalecimiento de capacidades comunitarias</t>
  </si>
  <si>
    <t>Revisar y actualizar los 16 PATR a partir de la implementación de una metodología de participación incidente, enfoque diferencial y ciclo de vida que impacte el cierre de brechas.</t>
  </si>
  <si>
    <t>Revisión y actualización de 16 PATR</t>
  </si>
  <si>
    <t>PATR Revisados y actualizados</t>
  </si>
  <si>
    <t>Implementar los momentos pendientes de la fase de ejecución de la metodología de revisión y actualización de los PATR.</t>
  </si>
  <si>
    <t>Metodología aprobada para la actualización de los PATR en las 16 Subregiones PDET</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</si>
  <si>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</si>
  <si>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Plan de fortalecimiento para el uso efectivo de mecanismos de control social.</t>
  </si>
  <si>
    <t>% de implementación del Plan de fortalecimiento para el control social en implementación</t>
  </si>
  <si>
    <t xml:space="preserve">Organizaciones comunitarias de base, con mayores capacidades en estructuración, gestión, ejecución y seguimiento a proyectos. </t>
  </si>
  <si>
    <t xml:space="preserve"># Organizaciones comunitarias de base, con un incremento de al menos, entre 10% y el 20% de capacidades de acuerdo con el índice de competencias organizacionales en el marco de los proyectos Integradores y otros. </t>
  </si>
  <si>
    <t>Mesas comunitarias municipales y subregionales para la transformación territorial conformadas y en funcionamiento con participación incidente.</t>
  </si>
  <si>
    <t># Organizaciones comunitarias participantes en el plan de fortalecimiento de capacidades</t>
  </si>
  <si>
    <t>Estrategia de acompañamiento al programa de "Jóvenes en Paz" en sus componentes de búsqueda activa y corresponsabilidad, en implementación.</t>
  </si>
  <si>
    <t>Estrategia de acompañamiento al programa de "Jóvenes en Paz" en sus componentes de búsqueda activa y corresponsabilidad en implementación.</t>
  </si>
  <si>
    <t>Paz Total. 1. Ordenamiento del Territorio alrededor del agua y Justicia Ambiental
2. Seguridad humana y justicia social
3. Derecho Humano a la Alimentación
4. lnternacionalización, trasformación productiva para la vida y acción climática.
5. Convergencia  regional. Colombia, sociedad para la Vida. Actores diferenciales para el cambio.</t>
  </si>
  <si>
    <t>A.422, A.285, A.E.22, A.E.23, A.E.24, A.E.25, AE.26, D.404.</t>
  </si>
  <si>
    <t>Implementar procesos de inducción y reinducción para los nuevos y actuales servidores públicos de la ART orientado a interiorizar el ejercicio de sus funciones en el marco de la política instituida.</t>
  </si>
  <si>
    <t>Módulo de inducción y reinducción aplicados a funcionarios de carrera administrativa.</t>
  </si>
  <si>
    <t>% de funcionarios con inducción y reinducción aplicada.</t>
  </si>
  <si>
    <t>ODS: 1, 2, 3, 4, 5, 6, 7, 8, 9, 10, 11, 12, 13, 14, 15, 16, 17</t>
  </si>
  <si>
    <t>Planes Nacionales Sectoriales de: 1. Conectividad, 2. Electrificación,  3. Comercialización, 4. Generación de ingresos, 5. Formalización de la propiedad, 6. Asociatividad, 7. Vias terciarias, 8. Riego y drenaje, 9. Derecho Alimentacion, 10. Investigación, 11. Agua Potable y Saneamiento Básico Rural, 12. Mejoramiento de vivienda, 13. Protección social y garantía de derechos, 14. Salud rural, 15. Educacion rural, 16. Zonificacion ambiental.</t>
  </si>
  <si>
    <t>Gestión del cambio encaminado a la territorialización del Talento Humano de la ART.</t>
  </si>
  <si>
    <t>Elaborar un proyecto de formalización laboral de la ART a través de una planta temporal, para presentarse al DAFP, para luego transformase en planta definitiva.</t>
  </si>
  <si>
    <t>Proyecto de formalización laboral de la ART a través de una planta temporal.</t>
  </si>
  <si>
    <t>Proyecto de formalización laboral de la ART a través de planta temporal presentado a la Función Pública</t>
  </si>
  <si>
    <t>Realizar un ajuste institucional de la ART conforme a las nuevas políticas del gobierno nacional, de la Paz Total y Colombia Potencia Mundial de la Vida</t>
  </si>
  <si>
    <t>Proyecto de ajuste institucional elaborado.</t>
  </si>
  <si>
    <t>Proyecto de ajuste institucional presentado y aprobado por el Consejo Directivo</t>
  </si>
  <si>
    <t>Decreto de ajuste institucional expedido</t>
  </si>
  <si>
    <t>Decreto de ajuste institucional expedido.</t>
  </si>
  <si>
    <t>Garantizar una gestión efectiva que responda a las necesidades de los usuarios y/o ciudadanos internos y externos con altos estándares de calidad</t>
  </si>
  <si>
    <t>Seguridad Digital implementada</t>
  </si>
  <si>
    <t>% de Actividades realizadas según Plan Seguridad y Privacidad de la Información</t>
  </si>
  <si>
    <t>% de Actividades realizadas del plan de tratamiento de riesgos.</t>
  </si>
  <si>
    <t>Gobierno Digital implementado</t>
  </si>
  <si>
    <t xml:space="preserve">% Proyectos TI ejecutados  </t>
  </si>
  <si>
    <t># Sellos de excelencia Otorgados por Gobierno Digital</t>
  </si>
  <si>
    <t>INDICADOR 2025</t>
  </si>
  <si>
    <t>2. Seguridad humana y justicia social
4. Internacionalización, transformación productiva para la vida y acción climática
5. Convergencia  regional</t>
  </si>
  <si>
    <t>ODS: 1, 2, 5, 8, 9, 10, 12, 13, 15, 16, 17</t>
  </si>
  <si>
    <t>D.279
D.280
D.G.13
D.281
D.MT.3
D.282
D.G.12
D.287
D.288
D.E.1
D.E.5</t>
  </si>
  <si>
    <t>Planes Nacionales Sectoriales de:
(I) Economía Campesina
(II) Generación de Ingresos
(III) Formalización masiva de la propiedad rural
(IV) Economía solidaria
(V) Conectividad
(VI)  Electrificación
 (VII) Comercialización
 (VIII) Asociatividad
(IX) Vias terciarias
 (X) Riego y drenaje</t>
  </si>
  <si>
    <t>Sustitución de ingresos y reconversión productiva gradual en territorios con presencia de cultivos de coca, amapola y/o marihuana</t>
  </si>
  <si>
    <t>Cumplir los compromisos adquiridos por el Estado con las comunidades en el marco del Acuerdo de paz del 2016, punto 4.1, Programa Nacional Integral de Sustitución de Cultivos de Uso Ilícito.</t>
  </si>
  <si>
    <t>Familias con Plan de Atención Inmediata Familiar (PAI) implementado</t>
  </si>
  <si>
    <t>Porcentaje de familias vinculadas al PNIS con la totalidad de los componentes del Plan de Atención Inmediata Familiar implementados.</t>
  </si>
  <si>
    <t>Familias con la totalidad de transferencias monetarias por concepto de Asistencia Alimentaria Inmediata (AAI)</t>
  </si>
  <si>
    <t xml:space="preserve">Número de familias vinculadas al PNIS con la totalidad de las transferencias monetarias del componente Asistencia Alimentaria Inmediata (AAI) realizadas. </t>
  </si>
  <si>
    <t>Familias con proyectos de Auto sostenimiento y Seguridad Alimentaria (AySA) contratado</t>
  </si>
  <si>
    <t>Número de familias vinculadas al PNIS con la totalidad del componente Auto sostenimiento y Seguridad Alimentaria (AySA) contratado.</t>
  </si>
  <si>
    <t>Familias con servicio de Asistencia Técnica Integral (ATI) contratado</t>
  </si>
  <si>
    <t>Número de familias vinculadas al PNIS con la totalidad del componente Asistencia Técnica Integral (ATI) contratado.</t>
  </si>
  <si>
    <t>Familias con Proyectos Productivos de Ciclo Corto (PPCC) contratado</t>
  </si>
  <si>
    <t xml:space="preserve">Número de familias vinculadas al PNIS con la totalidad del componente Proyecto Productivo de Ciclo Corto (PPCC) contratado. </t>
  </si>
  <si>
    <t>Familias con Proyectos Productivos de Ciclo Largo (PPCL) contratado</t>
  </si>
  <si>
    <t xml:space="preserve">Número de familias vinculadas al PNIS con la totalidad del componente Proyecto Productivo de Ciclo Largo (PPCL) contratado. </t>
  </si>
  <si>
    <t>Ex recolectores de cultivos de coca con Asistencia Inmediata contratada.</t>
  </si>
  <si>
    <t>Número de ex recolectores de cultivos de coca con asistencia inmediata contratada.</t>
  </si>
  <si>
    <t>Iniciativas de los Planes Integrales Municipales y Comunitarios de Sustitución y Desarrollo Alternativo activadas</t>
  </si>
  <si>
    <t>Generar ingresos a través de la agroindustrialización comunitaria y otras economías productivas</t>
  </si>
  <si>
    <t>Empresas de los sectores agroindustrial, secundario y terciario creadas</t>
  </si>
  <si>
    <t>Número de empresas de los sectores agroindustrial, secundario y terciario creadas por las comunidades en territorios con presencia de cultivos de coca, amapola y/o marihuana.</t>
  </si>
  <si>
    <t>Generar ingresos a través del uso y aprovechamiento sostenible de la biodiversidad</t>
  </si>
  <si>
    <t>Negocios verdes creados en zonas de interés ambiental</t>
  </si>
  <si>
    <t>Número de empresas de negocios verdes creadas en zonas de interés ambiental con presencia de cultivos de coca, amapola y/o marihuana.</t>
  </si>
  <si>
    <r>
      <t>PLAN DE ACCIÓN INSTICIONAL 20</t>
    </r>
    <r>
      <rPr>
        <b/>
        <sz val="12"/>
        <color theme="0" tint="-0.249977111117893"/>
        <rFont val="Arial"/>
        <family val="2"/>
      </rPr>
      <t>xx</t>
    </r>
  </si>
  <si>
    <t>VERSIÓN: 05</t>
  </si>
  <si>
    <t>FECHA DE PUBLICACIÓN: 
27-03-2024</t>
  </si>
  <si>
    <t>Control de versiones Plan de Acción Institucional</t>
  </si>
  <si>
    <t>Fecha de aprobación del cambio(s)</t>
  </si>
  <si>
    <t>Descripción del cambio realizado</t>
  </si>
  <si>
    <t>Versión</t>
  </si>
  <si>
    <t>Fecha de Publicación Versiones actualizadas</t>
  </si>
  <si>
    <t>DD/MM/AAAA</t>
  </si>
  <si>
    <t>Aprobación versión inicial del documento</t>
  </si>
  <si>
    <t>Porcentaje de iniciativas PISDA activadas (Recibimos del gobierno anterior 2,256 iniciativas que al momento no tienen estudio de viabilidad, dando alcance a esta situación, el número de iniciativas puede disminuir)</t>
  </si>
  <si>
    <t>DIPRO</t>
  </si>
  <si>
    <t>Secretaría General</t>
  </si>
  <si>
    <t>OTI</t>
  </si>
  <si>
    <t>PGN-ART 2025</t>
  </si>
  <si>
    <t>Implementar Plan de Seguridad y Privacidad de la Información</t>
  </si>
  <si>
    <t>Implementar del Plan de Tratamiento de Riesgos</t>
  </si>
  <si>
    <t>Implementar los proyectos del PETI</t>
  </si>
  <si>
    <t>Implementar la totalidad de los componentes del Plan de Atención Inmediata Familiar</t>
  </si>
  <si>
    <t>Realizar la totalidad de transferencias monetarias por concepto de Asistencia Alimentaria Inmediata (AAI)</t>
  </si>
  <si>
    <t>Contratar el componente de Autosostenimiento y Seguridad Alimentaria (AySA)</t>
  </si>
  <si>
    <t>Contratar el componente de Asistencia Técnica Integral (ATI)</t>
  </si>
  <si>
    <t>Contratar el componente de Proyectos Productivos de Ciclo Corto</t>
  </si>
  <si>
    <t>Contratar el componente de Proyectos Productivos de Ciclo Largo</t>
  </si>
  <si>
    <t>Contratar Asistencia Inmediata a la ex recolectores de cultivos de coca</t>
  </si>
  <si>
    <t>Crear empresas de los sectores agroindustrial, secundario y terciario en territorios con presencia de cultivos de coca, amapola y/o marihuana</t>
  </si>
  <si>
    <t>Crear empresas de negocios verdes en zonas de interés ambiental con presencia de cultivos de coca, amapola y/o marihuana</t>
  </si>
  <si>
    <t>DSCUI</t>
  </si>
  <si>
    <t>PGN - BOLSA PAZ - FCP 2025</t>
  </si>
  <si>
    <t>PGN - BOLSA PAZ - FCP DSCI 2025</t>
  </si>
  <si>
    <t>Actualizar la información y generar los reportes en el tablero de indicadores PATR en Central de Información. Así mismo, elaborar los informes de seguimiento (Megafichas) que permitan evidenciar los avances en la implementación y el cierre de brechas. Finalmente, reportar a la Oficina Asesora de Planeación como segunda línea de defensa, dichos informes (Megafichas) , para su tramites ante las diferentes instancias nacionales, según corresponda.</t>
  </si>
  <si>
    <t>Monitorear los proyectos de inversión Estructurados, así como los proyectos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</si>
  <si>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t xml:space="preserve">1.  Orientar el proceso de participación comunitaria en la revisión y actualización de los PATR con enfoques diferenciales.
2. Acompañar la construcción metodológica de los espacios de socialización, diálogo y concertación, que promueva la participación comunitaria y la implementación de los enfoques diferenciales.
3. Acompañar  los espacios de socializaciòn, diálogo y concertación entre comunidades e institucionalidad, y los espacios subregionales de la revisión y actualización de los PATR, mediante la promoción de la participación comunitaria. </t>
  </si>
  <si>
    <t>1. Realizar un análisis y diagnóstico de los avances en la implementación del Plan de Fortalecimiento de Capacidades Comunitarias (PFCC)
2.Rediseñar las estrategias, lineas de acción y la territorialización del PFCC.
3.Generar acciones de articulación interinstitucional, con actores de cooperación internacional, el sector privado y la academía para la implementación del PFCC.
4. Implementar el PFCC de conformidad con su territorialización, desarrollando los enfoques: étnico, género, reparador y, el reconocimiento del campesinado como sujeto de especial protección.
5. Hacer seguimiento a la implementación del PFCC
6. Reportar periodicamente los avances porcentuales del PFCC, detallando las acciones que evidencian dichos avances. .</t>
  </si>
  <si>
    <t>Construir e implementar la estrategia de fortalecimiento de capacidades.
1. Identificación de organizaciones de base comunitaria.
2. Implementación de herramienta ICO.
3. Implementación de las estrategias para el mejoramiento de capacidades de las organizaciones de base comunitaria.
4. Seguimiento a la implementación de las estrategias para el mejoramiento de capacidades.</t>
  </si>
  <si>
    <t>Número de estudios prospectivos realizados</t>
  </si>
  <si>
    <t xml:space="preserve">Construir y proponer el alcance del estudio prospectivo a realizar, considerando los recursos disponibles, la relevancia y los datos existentes para posterior aprobaciòn por la Direcciòn de Informaciòn y Prospectiva. Definir la metodología del estudio aprobado y desarrollarlo, cuyas proyecciones y resultados que soporten la toma de decisiones frente a la implementación de los PDET. 
</t>
  </si>
  <si>
    <t>Recolectar información de manera periódica a partir de diferentes fuentes oficiales, tales como SIIPO, Sinergia, en cuenta calidad de vida datos abiertos y registros administrativos, entre otros, según la disponibilidad y la generación de información, que permita contar con datos desagregados a nivel municipal PDET.</t>
  </si>
  <si>
    <t>Bimestral</t>
  </si>
  <si>
    <t>Cuatrimestral</t>
  </si>
  <si>
    <t>Construir y validar la agenda de evaluaciones, considerando los recursos disponibles, la relevancia y los datos existentes, con el fin de definir el alcance y la metodología para la elaboración de las evaluaciones temáticas. Posterior al desarrollo de la evaluación difundir los resultados obtenidos para la consulta y uso de las partes interesadas.</t>
  </si>
  <si>
    <t>NA</t>
  </si>
  <si>
    <t>Esquema de seguimiento estratégico y operativo (propuesta de actualización)</t>
  </si>
  <si>
    <t>Realizar propuesta de actualización del esquema de seguimiento estratégico y operativo que se encuentran establecido en la Resolución 000650 de 2021, con el fin fortalecer los elementos que permiten identificar el avance en la implementación de los PDET.</t>
  </si>
  <si>
    <t>Presentación proyecto ajuste institucional al Consejo Directivo para aprobación</t>
  </si>
  <si>
    <t>Presentación Decreto de ajuste institucional ante Secretaria General y Dirección General</t>
  </si>
  <si>
    <t>Vinculación de talento Humano, viáticos y gastos de desplazamiento</t>
  </si>
  <si>
    <t>Contratos por Prestación de Servicios / Licencias</t>
  </si>
  <si>
    <t>Contratos por Prestación de Servicios / viáticos, tiquetes</t>
  </si>
  <si>
    <t>Adquirir licenciamiento, extensión de garantías de la plataforma FORTINET y realizar análisis de vulnerabilidades de los activos tecnológicos que permita el aseguramiento de toda la infraestructura tecnológica de la Agencia de Renovación del Territorio.</t>
  </si>
  <si>
    <t>Prestación de Servicios para realizar la recertificación en la norma ISO 27001:2013 y actualización a versión 2022 mediante auditoría de seguimiento al Sistema de Gestión de Seguridad de la Información - SGSI implementado en la Agencia de Renovación del Territorio.</t>
  </si>
  <si>
    <t>1. Renovar el Pool de direccionamiento IPV6 ante LACNIC por un periodo de un (1) año para la Agencia de Renovación del Territorio. 2. Adquisición, instalación y configuración, inluida la garantia y soporte de fabricante de un (1) servidor para el centro de datos de la Agencia de Renovación del Territorio. 3. Adquisición de servicios de Microsoft Azure para renovar el sistema de nube actual para la Dirección de Información y Prospectiva. 4. Adquisición, instalación y configuración, inluida la garantia y soporte de fabricante de dos (2) Sistema de alimentación ininterrumpida UPS(s) para el centro de datos de la Agencia de Renovación del Territorio. 5. Renovación del licenciamiento Adobe para la Agencia de Renovación del Territorio. 6. Adquisición de cintas LTO 7 para el sistema de copias de seguridad de la Agencia de Renovación del territorio.</t>
  </si>
  <si>
    <t>Convenios o licitaciones para la ejecución de proyectos y contratos de prestación de servicios para el seguimiento a proyectos</t>
  </si>
  <si>
    <t xml:space="preserve">El Plan de Acción Institucional Integrado (PAI) 2025 es la herramienta de gestión que busca orientar estratégicamente el logro de las metas y objetivos institucionales de la vigencia. </t>
  </si>
  <si>
    <t xml:space="preserve">El Plan de Acción Institucional Integrado (PAI) 2025  es la herramienta de gestión que busca orientar estratégicamente el logro de las metas y objetivos institucionales de la vigencia. </t>
  </si>
  <si>
    <t xml:space="preserve">Nota: en virtud de la autonomía administrativa y financiera de la Dirección de Sustitución de Cultivos de Uso Ilícito (DSCI), según lo consagrado en el literal j) del artículo 54 de la Ley 489 de 1998, se presenta este componente de plan de acción de esta Dirección. Acorde a su autonomía, es la directora técnica de la DSCI quien define la estrategia, los indicadores de seguimiento cuatrienales y los indicadores de seguimiento anuales de dicha Dirección.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</si>
</sst>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00_);_(&quot;$&quot;\ * \(#,##0.00\);_(&quot;$&quot;\ * &quot;-&quot;??_);_(@_)"/>
    <numFmt numFmtId="165" formatCode="[$-F800]dddd\,\ mmmm\ dd\,\ yyyy"/>
    <numFmt numFmtId="166" formatCode="&quot;$&quot;\ #,##0"/>
    <numFmt numFmtId="167" formatCode="&quot;$&quot;\ #,##0.00"/>
    <numFmt numFmtId="168" formatCode="_-* #,##0_-;\-* #,##0_-;_-* &quot;-&quot;??_-;_-@_-"/>
  </numFmts>
  <fonts count="38"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
      <color theme="1"/>
      <name val="Arial Narrow"/>
      <family val="2"/>
    </font>
    <font>
      <sz val="12"/>
      <color theme="1"/>
      <name val="Arial Narrow"/>
      <family val="2"/>
    </font>
    <font>
      <sz val="13"/>
      <color theme="1"/>
      <name val="Arial Narrow"/>
      <family val="2"/>
    </font>
    <font>
      <b/>
      <sz val="11"/>
      <color theme="0"/>
      <name val="Arial Narrow"/>
      <family val="2"/>
    </font>
    <font>
      <b/>
      <sz val="18"/>
      <name val="Arial Narrow"/>
      <family val="2"/>
    </font>
    <font>
      <b/>
      <sz val="12"/>
      <color theme="0"/>
      <name val="Arial Narrow"/>
      <family val="2"/>
    </font>
    <font>
      <b/>
      <sz val="12"/>
      <name val="Arial Narrow"/>
      <family val="2"/>
    </font>
    <font>
      <sz val="11"/>
      <color theme="0"/>
      <name val="Arial Narrow"/>
      <family val="2"/>
    </font>
    <font>
      <sz val="14"/>
      <color theme="1"/>
      <name val="Arial Narrow"/>
      <family val="2"/>
    </font>
    <font>
      <sz val="12"/>
      <name val="Arial Narrow"/>
      <family val="2"/>
    </font>
    <font>
      <sz val="10"/>
      <color theme="1"/>
      <name val="Arial Narrow"/>
      <family val="2"/>
    </font>
    <font>
      <sz val="14"/>
      <name val="Arial Narrow"/>
      <family val="2"/>
    </font>
    <font>
      <b/>
      <sz val="16"/>
      <color theme="4" tint="-0.249977111117893"/>
      <name val="Arial Narrow"/>
      <family val="2"/>
    </font>
    <font>
      <b/>
      <sz val="14"/>
      <color theme="0"/>
      <name val="Arial Narrow"/>
      <family val="2"/>
    </font>
    <font>
      <b/>
      <sz val="14"/>
      <color theme="1"/>
      <name val="Arial"/>
      <family val="2"/>
    </font>
    <font>
      <b/>
      <sz val="11"/>
      <color theme="1"/>
      <name val="Arial"/>
      <family val="2"/>
    </font>
    <font>
      <b/>
      <sz val="10"/>
      <color theme="1"/>
      <name val="Arial"/>
      <family val="2"/>
    </font>
    <font>
      <b/>
      <sz val="12"/>
      <color theme="1"/>
      <name val="Arial"/>
      <family val="2"/>
    </font>
    <font>
      <b/>
      <sz val="14"/>
      <color theme="1"/>
      <name val="Arial Narrow"/>
      <family val="2"/>
    </font>
    <font>
      <b/>
      <sz val="12"/>
      <color theme="0" tint="-0.249977111117893"/>
      <name val="Arial"/>
      <family val="2"/>
    </font>
    <font>
      <b/>
      <sz val="14"/>
      <color theme="1" tint="0.499984740745262"/>
      <name val="Arial Narrow"/>
      <family val="2"/>
    </font>
    <font>
      <sz val="11"/>
      <color theme="1" tint="0.499984740745262"/>
      <name val="Arial Narrow"/>
      <family val="2"/>
    </font>
    <font>
      <sz val="12"/>
      <color theme="1" tint="0.499984740745262"/>
      <name val="Arial Narrow"/>
      <family val="2"/>
    </font>
    <font>
      <sz val="14"/>
      <color theme="1" tint="0.499984740745262"/>
      <name val="Arial Narrow"/>
      <family val="2"/>
    </font>
    <font>
      <b/>
      <sz val="14"/>
      <name val="Arial Narrow"/>
      <family val="2"/>
    </font>
    <font>
      <b/>
      <sz val="11"/>
      <name val="Arial Narrow"/>
      <family val="2"/>
    </font>
    <font>
      <b/>
      <sz val="9"/>
      <name val="Arial Narrow"/>
      <family val="2"/>
    </font>
    <font>
      <b/>
      <sz val="13"/>
      <name val="Arial Narrow"/>
      <family val="2"/>
    </font>
    <font>
      <sz val="11"/>
      <color theme="1"/>
      <name val="Arial"/>
      <family val="2"/>
    </font>
    <font>
      <sz val="12"/>
      <color theme="2" tint="-0.499984740745262"/>
      <name val="Arial Narrow"/>
      <family val="2"/>
    </font>
    <font>
      <sz val="11"/>
      <name val="Arial Narrow"/>
      <family val="2"/>
    </font>
    <font>
      <sz val="11"/>
      <color rgb="FF000000"/>
      <name val="Arial Narrow"/>
      <family val="2"/>
    </font>
    <font>
      <sz val="11"/>
      <color theme="2" tint="-0.499984740745262"/>
      <name val="Arial Narrow"/>
      <family val="2"/>
    </font>
    <font>
      <sz val="10"/>
      <name val="Arial Narrow"/>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2" tint="-9.9978637043366805E-2"/>
        <bgColor indexed="41"/>
      </patternFill>
    </fill>
  </fills>
  <borders count="1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medium">
        <color theme="0"/>
      </top>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medium">
        <color theme="0"/>
      </top>
      <bottom style="hair">
        <color theme="0" tint="-0.499984740745262"/>
      </bottom>
      <diagonal/>
    </border>
    <border>
      <left/>
      <right/>
      <top style="medium">
        <color theme="0"/>
      </top>
      <bottom style="hair">
        <color theme="0" tint="-0.499984740745262"/>
      </bottom>
      <diagonal/>
    </border>
    <border>
      <left/>
      <right style="hair">
        <color theme="0" tint="-0.499984740745262"/>
      </right>
      <top style="medium">
        <color theme="0"/>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medium">
        <color theme="0"/>
      </left>
      <right/>
      <top style="thin">
        <color theme="1" tint="0.34998626667073579"/>
      </top>
      <bottom/>
      <diagonal/>
    </border>
    <border>
      <left/>
      <right style="medium">
        <color theme="0"/>
      </right>
      <top style="thin">
        <color theme="1" tint="0.34998626667073579"/>
      </top>
      <bottom/>
      <diagonal/>
    </border>
    <border>
      <left style="thin">
        <color theme="1" tint="0.34998626667073579"/>
      </left>
      <right style="medium">
        <color theme="0"/>
      </right>
      <top style="medium">
        <color theme="0"/>
      </top>
      <bottom style="medium">
        <color theme="0"/>
      </bottom>
      <diagonal/>
    </border>
    <border>
      <left style="thin">
        <color theme="1" tint="0.34998626667073579"/>
      </left>
      <right style="thin">
        <color theme="1" tint="0.34998626667073579"/>
      </right>
      <top style="medium">
        <color theme="0"/>
      </top>
      <bottom style="medium">
        <color theme="0"/>
      </bottom>
      <diagonal/>
    </border>
    <border>
      <left style="thin">
        <color theme="1" tint="0.34998626667073579"/>
      </left>
      <right style="medium">
        <color theme="0"/>
      </right>
      <top style="thin">
        <color theme="1" tint="0.34998626667073579"/>
      </top>
      <bottom/>
      <diagonal/>
    </border>
    <border>
      <left style="medium">
        <color theme="0"/>
      </left>
      <right style="medium">
        <color theme="0"/>
      </right>
      <top style="thin">
        <color theme="1" tint="0.34998626667073579"/>
      </top>
      <bottom/>
      <diagonal/>
    </border>
    <border>
      <left style="medium">
        <color theme="0"/>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1" tint="0.34998626667073579"/>
      </left>
      <right style="thin">
        <color theme="1" tint="0.34998626667073579"/>
      </right>
      <top/>
      <bottom style="medium">
        <color theme="0"/>
      </bottom>
      <diagonal/>
    </border>
    <border>
      <left style="thin">
        <color theme="1" tint="0.34998626667073579"/>
      </left>
      <right style="medium">
        <color theme="0"/>
      </right>
      <top/>
      <bottom style="medium">
        <color theme="0"/>
      </bottom>
      <diagonal/>
    </border>
    <border>
      <left/>
      <right/>
      <top style="thin">
        <color indexed="64"/>
      </top>
      <bottom style="double">
        <color indexed="64"/>
      </bottom>
      <diagonal/>
    </border>
    <border>
      <left style="medium">
        <color indexed="64"/>
      </left>
      <right style="thin">
        <color theme="1" tint="0.34998626667073579"/>
      </right>
      <top style="medium">
        <color indexed="64"/>
      </top>
      <bottom/>
      <diagonal/>
    </border>
    <border>
      <left style="thin">
        <color theme="1" tint="0.34998626667073579"/>
      </left>
      <right style="thin">
        <color theme="1" tint="0.34998626667073579"/>
      </right>
      <top style="medium">
        <color indexed="64"/>
      </top>
      <bottom/>
      <diagonal/>
    </border>
    <border>
      <left style="thin">
        <color theme="1" tint="0.34998626667073579"/>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theme="1" tint="0.34998626667073579"/>
      </right>
      <top/>
      <bottom/>
      <diagonal/>
    </border>
    <border>
      <left style="thin">
        <color theme="1" tint="0.34998626667073579"/>
      </left>
      <right style="thin">
        <color theme="1" tint="0.34998626667073579"/>
      </right>
      <top/>
      <bottom style="thin">
        <color indexed="64"/>
      </bottom>
      <diagonal/>
    </border>
    <border>
      <left style="thin">
        <color theme="1" tint="0.34998626667073579"/>
      </left>
      <right style="thin">
        <color theme="1" tint="0.34998626667073579"/>
      </right>
      <top style="thin">
        <color indexed="64"/>
      </top>
      <bottom/>
      <diagonal/>
    </border>
    <border>
      <left style="medium">
        <color indexed="64"/>
      </left>
      <right style="thin">
        <color theme="1" tint="0.34998626667073579"/>
      </right>
      <top/>
      <bottom style="thin">
        <color theme="1" tint="0.34998626667073579"/>
      </bottom>
      <diagonal/>
    </border>
    <border>
      <left style="medium">
        <color indexed="64"/>
      </left>
      <right style="thin">
        <color theme="1" tint="0.34998626667073579"/>
      </right>
      <top style="thin">
        <color theme="1" tint="0.34998626667073579"/>
      </top>
      <bottom/>
      <diagonal/>
    </border>
    <border>
      <left/>
      <right style="thin">
        <color indexed="64"/>
      </right>
      <top/>
      <bottom style="thin">
        <color theme="1" tint="0.34998626667073579"/>
      </bottom>
      <diagonal/>
    </border>
    <border>
      <left style="thin">
        <color theme="1" tint="0.34998626667073579"/>
      </left>
      <right style="thin">
        <color indexed="64"/>
      </right>
      <top style="thin">
        <color theme="1" tint="0.34998626667073579"/>
      </top>
      <bottom/>
      <diagonal/>
    </border>
    <border>
      <left style="thin">
        <color theme="1" tint="0.34998626667073579"/>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theme="1" tint="0.34998626667073579"/>
      </bottom>
      <diagonal/>
    </border>
    <border>
      <left style="thin">
        <color indexed="64"/>
      </left>
      <right/>
      <top style="thin">
        <color theme="1" tint="0.34998626667073579"/>
      </top>
      <bottom/>
      <diagonal/>
    </border>
    <border>
      <left style="thin">
        <color indexed="64"/>
      </left>
      <right style="thin">
        <color theme="1" tint="0.34998626667073579"/>
      </right>
      <top style="thin">
        <color theme="1" tint="0.34998626667073579"/>
      </top>
      <bottom/>
      <diagonal/>
    </border>
    <border>
      <left style="thin">
        <color indexed="64"/>
      </left>
      <right style="thin">
        <color theme="1" tint="0.34998626667073579"/>
      </right>
      <top/>
      <bottom style="thin">
        <color indexed="64"/>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medium">
        <color indexed="64"/>
      </top>
      <bottom style="thin">
        <color theme="1" tint="0.34998626667073579"/>
      </bottom>
      <diagonal/>
    </border>
    <border>
      <left/>
      <right/>
      <top style="medium">
        <color indexed="64"/>
      </top>
      <bottom/>
      <diagonal/>
    </border>
    <border>
      <left style="thin">
        <color theme="1" tint="0.34998626667073579"/>
      </left>
      <right style="medium">
        <color theme="0"/>
      </right>
      <top style="medium">
        <color theme="0"/>
      </top>
      <bottom/>
      <diagonal/>
    </border>
    <border>
      <left style="thin">
        <color theme="1" tint="0.34998626667073579"/>
      </left>
      <right style="thin">
        <color theme="1" tint="0.34998626667073579"/>
      </right>
      <top style="medium">
        <color theme="0"/>
      </top>
      <bottom/>
      <diagonal/>
    </border>
    <border>
      <left/>
      <right style="thin">
        <color theme="1" tint="0.34998626667073579"/>
      </right>
      <top style="medium">
        <color indexed="64"/>
      </top>
      <bottom style="thin">
        <color theme="1" tint="0.34998626667073579"/>
      </bottom>
      <diagonal/>
    </border>
    <border>
      <left/>
      <right/>
      <top style="medium">
        <color indexed="64"/>
      </top>
      <bottom style="thin">
        <color theme="1" tint="0.3499862666707357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0"/>
      </left>
      <right/>
      <top style="medium">
        <color indexed="64"/>
      </top>
      <bottom style="medium">
        <color theme="0"/>
      </bottom>
      <diagonal/>
    </border>
    <border>
      <left style="medium">
        <color theme="0"/>
      </left>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thin">
        <color theme="1" tint="0.34998626667073579"/>
      </left>
      <right/>
      <top style="medium">
        <color indexed="64"/>
      </top>
      <bottom style="thin">
        <color theme="1" tint="0.34998626667073579"/>
      </bottom>
      <diagonal/>
    </border>
    <border>
      <left/>
      <right style="medium">
        <color theme="0"/>
      </right>
      <top style="medium">
        <color theme="0"/>
      </top>
      <bottom style="medium">
        <color indexed="64"/>
      </bottom>
      <diagonal/>
    </border>
    <border>
      <left/>
      <right style="thin">
        <color theme="0"/>
      </right>
      <top style="thin">
        <color theme="0"/>
      </top>
      <bottom/>
      <diagonal/>
    </border>
    <border>
      <left/>
      <right style="thin">
        <color theme="0"/>
      </right>
      <top/>
      <bottom style="medium">
        <color indexed="64"/>
      </bottom>
      <diagonal/>
    </border>
    <border>
      <left/>
      <right/>
      <top style="thin">
        <color theme="0"/>
      </top>
      <bottom/>
      <diagonal/>
    </border>
    <border>
      <left/>
      <right/>
      <top/>
      <bottom style="medium">
        <color indexed="64"/>
      </bottom>
      <diagonal/>
    </border>
    <border>
      <left style="thin">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theme="0"/>
      </bottom>
      <diagonal/>
    </border>
    <border>
      <left style="medium">
        <color theme="0"/>
      </left>
      <right style="thin">
        <color theme="1" tint="0.34998626667073579"/>
      </right>
      <top style="thin">
        <color theme="1" tint="0.34998626667073579"/>
      </top>
      <bottom style="medium">
        <color indexed="64"/>
      </bottom>
      <diagonal/>
    </border>
    <border>
      <left/>
      <right style="medium">
        <color indexed="64"/>
      </right>
      <top style="medium">
        <color indexed="64"/>
      </top>
      <bottom style="thin">
        <color theme="1" tint="0.34998626667073579"/>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theme="1" tint="0.34998626667073579"/>
      </bottom>
      <diagonal/>
    </border>
    <border>
      <left style="medium">
        <color indexed="64"/>
      </left>
      <right style="thin">
        <color theme="1" tint="0.34998626667073579"/>
      </right>
      <top/>
      <bottom style="medium">
        <color indexed="64"/>
      </bottom>
      <diagonal/>
    </border>
    <border>
      <left style="thin">
        <color theme="1" tint="0.34998626667073579"/>
      </left>
      <right style="thin">
        <color theme="1" tint="0.34998626667073579"/>
      </right>
      <top/>
      <bottom style="medium">
        <color indexed="64"/>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theme="1" tint="0.34998626667073579"/>
      </right>
      <top style="thin">
        <color theme="1" tint="0.34998626667073579"/>
      </top>
      <bottom style="medium">
        <color indexed="64"/>
      </bottom>
      <diagonal/>
    </border>
    <border>
      <left/>
      <right/>
      <top style="thin">
        <color theme="1" tint="0.34998626667073579"/>
      </top>
      <bottom style="medium">
        <color indexed="64"/>
      </bottom>
      <diagonal/>
    </border>
    <border>
      <left/>
      <right style="medium">
        <color indexed="64"/>
      </right>
      <top style="thin">
        <color theme="1" tint="0.34998626667073579"/>
      </top>
      <bottom style="medium">
        <color indexed="64"/>
      </bottom>
      <diagonal/>
    </border>
    <border>
      <left style="medium">
        <color indexed="64"/>
      </left>
      <right style="thin">
        <color indexed="64"/>
      </right>
      <top style="medium">
        <color indexed="64"/>
      </top>
      <bottom style="medium">
        <color indexed="64"/>
      </bottom>
      <diagonal/>
    </border>
    <border>
      <left style="thin">
        <color theme="1" tint="0.34998626667073579"/>
      </left>
      <right style="thin">
        <color theme="1" tint="0.34998626667073579"/>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theme="1" tint="0.34998626667073579"/>
      </left>
      <right style="medium">
        <color indexed="64"/>
      </right>
      <top style="medium">
        <color indexed="64"/>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04">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5" fillId="2" borderId="0" xfId="0" applyFont="1" applyFill="1"/>
    <xf numFmtId="0" fontId="3" fillId="2" borderId="0" xfId="0" applyFont="1" applyFill="1" applyAlignment="1">
      <alignment horizontal="center" vertical="center"/>
    </xf>
    <xf numFmtId="0" fontId="6" fillId="2" borderId="0" xfId="0" applyFont="1" applyFill="1"/>
    <xf numFmtId="0" fontId="7" fillId="2" borderId="0" xfId="0" applyFont="1" applyFill="1" applyAlignment="1">
      <alignment horizontal="left" vertical="center" wrapText="1"/>
    </xf>
    <xf numFmtId="165" fontId="2" fillId="2" borderId="0" xfId="0" applyNumberFormat="1" applyFont="1" applyFill="1" applyAlignment="1">
      <alignment horizontal="justify" vertical="top" wrapText="1"/>
    </xf>
    <xf numFmtId="165" fontId="3" fillId="2" borderId="0" xfId="0" applyNumberFormat="1" applyFont="1" applyFill="1" applyAlignment="1">
      <alignment horizontal="justify" vertical="top" wrapText="1"/>
    </xf>
    <xf numFmtId="165" fontId="2" fillId="2" borderId="0" xfId="0" applyNumberFormat="1" applyFont="1" applyFill="1" applyAlignment="1">
      <alignment horizontal="center" vertical="center" wrapText="1"/>
    </xf>
    <xf numFmtId="0" fontId="8" fillId="2" borderId="0" xfId="0" applyFont="1" applyFill="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2" fillId="0" borderId="0" xfId="0" applyFont="1"/>
    <xf numFmtId="43" fontId="16" fillId="0" borderId="0" xfId="1" applyFont="1" applyFill="1" applyBorder="1" applyAlignment="1">
      <alignment vertical="center" wrapText="1"/>
    </xf>
    <xf numFmtId="0" fontId="12" fillId="0" borderId="0" xfId="0" applyFont="1"/>
    <xf numFmtId="0" fontId="3" fillId="0" borderId="0" xfId="0" applyFont="1"/>
    <xf numFmtId="0" fontId="2"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xf numFmtId="0" fontId="3" fillId="0" borderId="0" xfId="0" applyFont="1" applyAlignment="1">
      <alignment horizontal="center" vertical="center"/>
    </xf>
    <xf numFmtId="0" fontId="6" fillId="0" borderId="0" xfId="0" applyFont="1"/>
    <xf numFmtId="0" fontId="20" fillId="2" borderId="18" xfId="0" applyFont="1" applyFill="1" applyBorder="1" applyAlignment="1">
      <alignment horizontal="center" vertical="center"/>
    </xf>
    <xf numFmtId="0" fontId="22" fillId="2" borderId="0" xfId="0" applyFont="1" applyFill="1" applyAlignment="1">
      <alignment horizontal="left" vertical="center" wrapText="1"/>
    </xf>
    <xf numFmtId="0" fontId="12" fillId="2" borderId="0" xfId="0" applyFont="1" applyFill="1" applyAlignment="1">
      <alignment horizontal="left" vertical="center" wrapText="1"/>
    </xf>
    <xf numFmtId="165" fontId="12" fillId="0" borderId="0" xfId="0" applyNumberFormat="1" applyFont="1" applyAlignment="1">
      <alignment vertical="top" wrapText="1"/>
    </xf>
    <xf numFmtId="165" fontId="12" fillId="2" borderId="0" xfId="0" applyNumberFormat="1" applyFont="1" applyFill="1" applyAlignment="1">
      <alignment vertical="top" wrapText="1"/>
    </xf>
    <xf numFmtId="0" fontId="2" fillId="2" borderId="23" xfId="0" applyFont="1" applyFill="1" applyBorder="1"/>
    <xf numFmtId="0" fontId="2" fillId="2" borderId="24" xfId="0" applyFont="1" applyFill="1" applyBorder="1"/>
    <xf numFmtId="0" fontId="3" fillId="2" borderId="24" xfId="0" applyFont="1" applyFill="1" applyBorder="1"/>
    <xf numFmtId="0" fontId="2" fillId="2" borderId="24" xfId="0" applyFont="1" applyFill="1" applyBorder="1" applyAlignment="1">
      <alignment horizontal="center" vertical="center"/>
    </xf>
    <xf numFmtId="0" fontId="4" fillId="2" borderId="24" xfId="0" applyFont="1" applyFill="1" applyBorder="1"/>
    <xf numFmtId="0" fontId="2" fillId="2" borderId="26" xfId="0" applyFont="1" applyFill="1" applyBorder="1"/>
    <xf numFmtId="0" fontId="12" fillId="2" borderId="26" xfId="0" applyFont="1" applyFill="1" applyBorder="1"/>
    <xf numFmtId="0" fontId="12" fillId="2" borderId="0" xfId="0" applyFont="1" applyFill="1"/>
    <xf numFmtId="0" fontId="2" fillId="0" borderId="28" xfId="0" applyFont="1" applyBorder="1"/>
    <xf numFmtId="0" fontId="2" fillId="0" borderId="29" xfId="0" applyFont="1" applyBorder="1"/>
    <xf numFmtId="0" fontId="3" fillId="0" borderId="29" xfId="0" applyFont="1" applyBorder="1"/>
    <xf numFmtId="0" fontId="2" fillId="0" borderId="29" xfId="0" applyFont="1" applyBorder="1" applyAlignment="1">
      <alignment horizontal="center" vertical="center"/>
    </xf>
    <xf numFmtId="0" fontId="4" fillId="0" borderId="29" xfId="0" applyFont="1" applyBorder="1"/>
    <xf numFmtId="0" fontId="4" fillId="0" borderId="29" xfId="0" applyFont="1" applyBorder="1" applyAlignment="1">
      <alignment horizontal="center" vertical="center"/>
    </xf>
    <xf numFmtId="0" fontId="4" fillId="2" borderId="19" xfId="0" applyFont="1" applyFill="1" applyBorder="1" applyAlignment="1">
      <alignment horizontal="left" vertical="center" wrapText="1"/>
    </xf>
    <xf numFmtId="0" fontId="20" fillId="2" borderId="18" xfId="0" applyFont="1" applyFill="1" applyBorder="1" applyAlignment="1">
      <alignment vertical="center"/>
    </xf>
    <xf numFmtId="0" fontId="20" fillId="2" borderId="18" xfId="0" applyFont="1" applyFill="1" applyBorder="1" applyAlignment="1">
      <alignment horizontal="center" vertical="center" wrapText="1"/>
    </xf>
    <xf numFmtId="0" fontId="14" fillId="2" borderId="0" xfId="0" applyFont="1" applyFill="1"/>
    <xf numFmtId="14" fontId="2" fillId="0" borderId="38" xfId="0" applyNumberFormat="1" applyFont="1" applyBorder="1" applyAlignment="1">
      <alignment vertical="center" wrapText="1"/>
    </xf>
    <xf numFmtId="0" fontId="13" fillId="0" borderId="42" xfId="0" applyFont="1" applyBorder="1" applyAlignment="1">
      <alignment vertical="center" wrapText="1"/>
    </xf>
    <xf numFmtId="0" fontId="14" fillId="0" borderId="42" xfId="0" applyFont="1" applyBorder="1"/>
    <xf numFmtId="14" fontId="13" fillId="0" borderId="38" xfId="0" applyNumberFormat="1" applyFont="1" applyBorder="1" applyAlignment="1">
      <alignment horizontal="center" vertical="center" wrapText="1"/>
    </xf>
    <xf numFmtId="0" fontId="13" fillId="0" borderId="42" xfId="0" applyFont="1" applyBorder="1" applyAlignment="1">
      <alignment horizontal="center" vertical="center"/>
    </xf>
    <xf numFmtId="164" fontId="24" fillId="4" borderId="8" xfId="3" applyFont="1" applyFill="1" applyBorder="1" applyAlignment="1">
      <alignment horizontal="left" vertical="center" wrapText="1"/>
    </xf>
    <xf numFmtId="0" fontId="10" fillId="5" borderId="14" xfId="0" applyFont="1" applyFill="1" applyBorder="1" applyAlignment="1">
      <alignment horizontal="center" vertical="center" wrapText="1"/>
    </xf>
    <xf numFmtId="0" fontId="25" fillId="0" borderId="47" xfId="0" applyFont="1" applyBorder="1" applyAlignment="1">
      <alignment horizontal="center" vertical="center" wrapText="1"/>
    </xf>
    <xf numFmtId="0" fontId="25" fillId="0" borderId="51" xfId="0" applyFont="1" applyBorder="1" applyAlignment="1">
      <alignment horizontal="center" vertical="center" wrapText="1"/>
    </xf>
    <xf numFmtId="41" fontId="26" fillId="0" borderId="50" xfId="2" applyFont="1" applyFill="1" applyBorder="1" applyAlignment="1">
      <alignment horizontal="center" vertical="center" wrapText="1"/>
    </xf>
    <xf numFmtId="41" fontId="26" fillId="0" borderId="47" xfId="2" applyFont="1" applyFill="1" applyBorder="1" applyAlignment="1">
      <alignment horizontal="center" vertical="center" wrapText="1"/>
    </xf>
    <xf numFmtId="41" fontId="26" fillId="0" borderId="45" xfId="2" applyFont="1" applyFill="1" applyBorder="1" applyAlignment="1">
      <alignment horizontal="center" vertical="center" wrapText="1"/>
    </xf>
    <xf numFmtId="164" fontId="12" fillId="2" borderId="45" xfId="3" applyFont="1" applyFill="1" applyBorder="1" applyAlignment="1">
      <alignment horizontal="center" vertical="center" wrapText="1"/>
    </xf>
    <xf numFmtId="164" fontId="12" fillId="0" borderId="45" xfId="3" applyFont="1" applyFill="1" applyBorder="1" applyAlignment="1">
      <alignment horizontal="right" vertical="center"/>
    </xf>
    <xf numFmtId="164" fontId="24" fillId="4" borderId="4" xfId="3" applyFont="1" applyFill="1" applyBorder="1" applyAlignment="1">
      <alignment horizontal="left" vertical="center" wrapText="1"/>
    </xf>
    <xf numFmtId="164" fontId="27" fillId="2" borderId="45" xfId="3" applyFont="1" applyFill="1" applyBorder="1" applyAlignment="1">
      <alignment horizontal="center" vertical="center" wrapText="1"/>
    </xf>
    <xf numFmtId="164" fontId="12" fillId="2" borderId="62" xfId="3" applyFont="1" applyFill="1" applyBorder="1" applyAlignment="1">
      <alignment horizontal="center" vertical="center" wrapText="1"/>
    </xf>
    <xf numFmtId="164" fontId="12" fillId="2" borderId="47" xfId="3" applyFont="1" applyFill="1" applyBorder="1" applyAlignment="1">
      <alignment horizontal="center" vertical="center" wrapText="1"/>
    </xf>
    <xf numFmtId="164" fontId="27" fillId="0" borderId="45" xfId="3" applyFont="1" applyFill="1" applyBorder="1" applyAlignment="1">
      <alignment horizontal="right" vertical="center"/>
    </xf>
    <xf numFmtId="0" fontId="12" fillId="0" borderId="46" xfId="0" applyFont="1" applyBorder="1"/>
    <xf numFmtId="164" fontId="27" fillId="2" borderId="62" xfId="3" applyFont="1" applyFill="1" applyBorder="1" applyAlignment="1">
      <alignment horizontal="center" vertical="center" wrapText="1"/>
    </xf>
    <xf numFmtId="41" fontId="25" fillId="0" borderId="45" xfId="2" applyFont="1" applyFill="1" applyBorder="1" applyAlignment="1">
      <alignment horizontal="center" vertical="center"/>
    </xf>
    <xf numFmtId="41" fontId="25" fillId="0" borderId="45" xfId="2" applyFont="1" applyFill="1" applyBorder="1" applyAlignment="1">
      <alignment vertical="center"/>
    </xf>
    <xf numFmtId="164" fontId="27" fillId="2" borderId="52" xfId="3" applyFont="1" applyFill="1" applyBorder="1" applyAlignment="1">
      <alignment horizontal="center" vertical="center" wrapText="1"/>
    </xf>
    <xf numFmtId="164" fontId="27" fillId="2" borderId="49" xfId="3"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58" xfId="0" applyFont="1" applyFill="1" applyBorder="1" applyAlignment="1">
      <alignment horizontal="center" vertical="center" wrapText="1"/>
    </xf>
    <xf numFmtId="0" fontId="31" fillId="4" borderId="58"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29" fillId="4" borderId="57" xfId="0" applyFont="1" applyFill="1" applyBorder="1" applyAlignment="1">
      <alignment horizontal="center" vertical="center" wrapText="1"/>
    </xf>
    <xf numFmtId="0" fontId="29" fillId="4" borderId="59" xfId="0" applyFont="1" applyFill="1" applyBorder="1" applyAlignment="1">
      <alignment horizontal="center" vertical="center" wrapText="1"/>
    </xf>
    <xf numFmtId="0" fontId="29" fillId="4" borderId="54" xfId="0" applyFont="1" applyFill="1" applyBorder="1" applyAlignment="1">
      <alignment horizontal="center" vertical="center" wrapText="1"/>
    </xf>
    <xf numFmtId="0" fontId="29" fillId="4" borderId="58" xfId="0" applyFont="1" applyFill="1" applyBorder="1" applyAlignment="1">
      <alignment horizontal="center" vertical="center" wrapText="1"/>
    </xf>
    <xf numFmtId="0" fontId="29" fillId="4" borderId="53" xfId="0" applyFont="1" applyFill="1" applyBorder="1" applyAlignment="1">
      <alignment horizontal="center" vertical="center" wrapText="1"/>
    </xf>
    <xf numFmtId="41" fontId="9" fillId="4" borderId="17" xfId="2" applyFont="1" applyFill="1" applyBorder="1" applyAlignment="1">
      <alignment horizontal="center" vertical="center"/>
    </xf>
    <xf numFmtId="0" fontId="25" fillId="2" borderId="48" xfId="0" applyFont="1" applyFill="1" applyBorder="1" applyAlignment="1">
      <alignment vertical="center"/>
    </xf>
    <xf numFmtId="0" fontId="25" fillId="2" borderId="47" xfId="0" applyFont="1" applyFill="1" applyBorder="1" applyAlignment="1">
      <alignment vertical="center"/>
    </xf>
    <xf numFmtId="0" fontId="2" fillId="0" borderId="71" xfId="0" applyFont="1" applyBorder="1" applyAlignment="1">
      <alignment horizontal="center" vertical="center" wrapText="1"/>
    </xf>
    <xf numFmtId="0" fontId="2" fillId="0" borderId="71" xfId="0" applyFont="1" applyBorder="1" applyAlignment="1">
      <alignment vertical="center" wrapText="1"/>
    </xf>
    <xf numFmtId="0" fontId="2" fillId="0" borderId="7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1" xfId="0" applyFont="1" applyBorder="1" applyAlignment="1">
      <alignment vertical="center" wrapText="1"/>
    </xf>
    <xf numFmtId="0" fontId="2" fillId="0" borderId="1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5" xfId="0" applyFont="1" applyBorder="1" applyAlignment="1">
      <alignment vertical="center" wrapText="1"/>
    </xf>
    <xf numFmtId="0" fontId="2" fillId="0" borderId="47" xfId="0" applyFont="1" applyBorder="1" applyAlignment="1">
      <alignment vertical="center" wrapText="1"/>
    </xf>
    <xf numFmtId="0" fontId="2" fillId="0" borderId="51" xfId="0" applyFont="1" applyBorder="1" applyAlignment="1">
      <alignment vertical="center" wrapText="1"/>
    </xf>
    <xf numFmtId="0" fontId="2" fillId="0" borderId="49" xfId="0" applyFont="1" applyBorder="1" applyAlignment="1">
      <alignment horizontal="center" vertical="center" wrapText="1"/>
    </xf>
    <xf numFmtId="41" fontId="2" fillId="0" borderId="72" xfId="2" applyFont="1" applyFill="1" applyBorder="1" applyAlignment="1">
      <alignment horizontal="center" vertical="center" wrapText="1"/>
    </xf>
    <xf numFmtId="41" fontId="2" fillId="0" borderId="17" xfId="2" applyFont="1" applyFill="1" applyBorder="1" applyAlignment="1">
      <alignment horizontal="center" vertical="center" wrapText="1"/>
    </xf>
    <xf numFmtId="0" fontId="2" fillId="0" borderId="17" xfId="0" applyFont="1" applyBorder="1" applyAlignment="1">
      <alignment horizontal="center" vertical="center"/>
    </xf>
    <xf numFmtId="0" fontId="2" fillId="0" borderId="33" xfId="0" applyFont="1" applyBorder="1" applyAlignment="1">
      <alignment horizontal="center" vertical="center" wrapText="1"/>
    </xf>
    <xf numFmtId="0" fontId="32" fillId="0" borderId="17" xfId="0" applyFont="1" applyBorder="1" applyAlignment="1">
      <alignment horizontal="center" vertical="center"/>
    </xf>
    <xf numFmtId="41" fontId="2" fillId="0" borderId="89" xfId="2" applyFont="1" applyFill="1" applyBorder="1" applyAlignment="1">
      <alignment horizontal="center" vertical="center"/>
    </xf>
    <xf numFmtId="41" fontId="2" fillId="0" borderId="31" xfId="2" applyFont="1" applyFill="1" applyBorder="1" applyAlignment="1">
      <alignment horizontal="center" vertical="center"/>
    </xf>
    <xf numFmtId="1" fontId="32" fillId="0" borderId="31" xfId="2" applyNumberFormat="1" applyFont="1" applyFill="1" applyBorder="1" applyAlignment="1">
      <alignment horizontal="right" vertical="center" wrapText="1"/>
    </xf>
    <xf numFmtId="41" fontId="32" fillId="0" borderId="31" xfId="2" applyFont="1" applyFill="1" applyBorder="1" applyAlignment="1">
      <alignment horizontal="right" vertical="center" wrapText="1"/>
    </xf>
    <xf numFmtId="0" fontId="2" fillId="0" borderId="61" xfId="0" applyFont="1" applyBorder="1" applyAlignment="1">
      <alignment horizontal="right" vertical="center" wrapText="1"/>
    </xf>
    <xf numFmtId="9" fontId="2" fillId="0" borderId="61" xfId="0" applyNumberFormat="1" applyFont="1" applyBorder="1" applyAlignment="1">
      <alignment horizontal="right" vertical="center" wrapText="1"/>
    </xf>
    <xf numFmtId="9" fontId="2" fillId="0" borderId="62" xfId="0" applyNumberFormat="1" applyFont="1" applyBorder="1" applyAlignment="1">
      <alignment horizontal="right" vertical="center" wrapText="1"/>
    </xf>
    <xf numFmtId="41" fontId="26" fillId="0" borderId="17" xfId="2" applyFont="1" applyFill="1" applyBorder="1" applyAlignment="1">
      <alignment horizontal="center" vertical="center" wrapText="1"/>
    </xf>
    <xf numFmtId="0" fontId="25" fillId="0" borderId="71" xfId="0" applyFont="1" applyBorder="1" applyAlignment="1">
      <alignment horizontal="center" vertical="center" wrapText="1"/>
    </xf>
    <xf numFmtId="0" fontId="25" fillId="0" borderId="70" xfId="0" applyFont="1" applyBorder="1" applyAlignment="1">
      <alignment horizontal="center" vertical="center" wrapText="1"/>
    </xf>
    <xf numFmtId="14" fontId="5" fillId="0" borderId="88" xfId="0" applyNumberFormat="1" applyFont="1" applyBorder="1" applyAlignment="1">
      <alignment horizontal="center" vertical="center" wrapText="1"/>
    </xf>
    <xf numFmtId="14" fontId="5" fillId="0" borderId="45" xfId="0" applyNumberFormat="1" applyFont="1" applyBorder="1" applyAlignment="1">
      <alignment horizontal="center" vertical="center" wrapText="1"/>
    </xf>
    <xf numFmtId="14" fontId="5" fillId="0" borderId="61" xfId="0" applyNumberFormat="1" applyFont="1" applyBorder="1" applyAlignment="1">
      <alignment horizontal="center" vertical="center" wrapText="1"/>
    </xf>
    <xf numFmtId="14" fontId="5" fillId="0" borderId="17" xfId="0" applyNumberFormat="1" applyFont="1" applyBorder="1" applyAlignment="1">
      <alignment horizontal="center" vertical="center" wrapText="1"/>
    </xf>
    <xf numFmtId="41" fontId="5" fillId="0" borderId="50" xfId="2" applyFont="1" applyFill="1" applyBorder="1" applyAlignment="1">
      <alignment horizontal="center" vertical="center" wrapText="1"/>
    </xf>
    <xf numFmtId="0" fontId="25" fillId="0" borderId="17" xfId="0" applyFont="1" applyBorder="1" applyAlignment="1">
      <alignment horizontal="center" vertical="center" wrapText="1"/>
    </xf>
    <xf numFmtId="166" fontId="2" fillId="0" borderId="17" xfId="3" applyNumberFormat="1" applyFont="1" applyFill="1" applyBorder="1" applyAlignment="1">
      <alignment horizontal="center" vertical="center" wrapText="1"/>
    </xf>
    <xf numFmtId="41" fontId="33" fillId="0" borderId="88" xfId="2" applyFont="1" applyFill="1" applyBorder="1" applyAlignment="1">
      <alignment horizontal="center" vertical="center" wrapText="1"/>
    </xf>
    <xf numFmtId="41" fontId="33" fillId="0" borderId="50" xfId="2" applyFont="1" applyFill="1" applyBorder="1" applyAlignment="1">
      <alignment horizontal="center" vertical="center" wrapText="1"/>
    </xf>
    <xf numFmtId="41" fontId="33" fillId="0" borderId="45" xfId="2" applyFont="1" applyFill="1" applyBorder="1" applyAlignment="1">
      <alignment horizontal="center" vertical="center" wrapText="1"/>
    </xf>
    <xf numFmtId="9" fontId="33" fillId="0" borderId="50" xfId="2" applyNumberFormat="1" applyFont="1" applyFill="1" applyBorder="1" applyAlignment="1">
      <alignment horizontal="center" vertical="center" wrapText="1"/>
    </xf>
    <xf numFmtId="9" fontId="33" fillId="0" borderId="45" xfId="2" applyNumberFormat="1" applyFont="1" applyFill="1" applyBorder="1" applyAlignment="1">
      <alignment horizontal="center" vertical="center" wrapText="1"/>
    </xf>
    <xf numFmtId="166" fontId="33" fillId="0" borderId="50" xfId="2" applyNumberFormat="1" applyFont="1" applyFill="1" applyBorder="1" applyAlignment="1">
      <alignment horizontal="center" vertical="center" wrapText="1"/>
    </xf>
    <xf numFmtId="166" fontId="33" fillId="0" borderId="45" xfId="2" applyNumberFormat="1" applyFont="1" applyFill="1" applyBorder="1" applyAlignment="1">
      <alignment horizontal="center" vertical="center" wrapText="1"/>
    </xf>
    <xf numFmtId="0" fontId="2" fillId="0" borderId="84" xfId="0" applyFont="1" applyBorder="1" applyAlignment="1">
      <alignment horizontal="center" vertical="center" wrapText="1"/>
    </xf>
    <xf numFmtId="41" fontId="26" fillId="0" borderId="0" xfId="2" applyFont="1" applyFill="1" applyBorder="1" applyAlignment="1">
      <alignment horizontal="center" vertical="center" wrapText="1"/>
    </xf>
    <xf numFmtId="41" fontId="5" fillId="0" borderId="0" xfId="2" applyFont="1" applyFill="1" applyBorder="1" applyAlignment="1">
      <alignment horizontal="center" vertical="center" wrapText="1"/>
    </xf>
    <xf numFmtId="9" fontId="26" fillId="0" borderId="17" xfId="2" applyNumberFormat="1" applyFont="1" applyFill="1" applyBorder="1" applyAlignment="1">
      <alignment horizontal="center" vertical="center" wrapText="1"/>
    </xf>
    <xf numFmtId="9" fontId="5" fillId="0" borderId="50" xfId="2" applyNumberFormat="1" applyFont="1" applyFill="1" applyBorder="1" applyAlignment="1">
      <alignment horizontal="center" vertical="center" wrapText="1"/>
    </xf>
    <xf numFmtId="166" fontId="2" fillId="0" borderId="31" xfId="3" applyNumberFormat="1" applyFont="1" applyFill="1" applyBorder="1" applyAlignment="1">
      <alignment horizontal="center" vertical="center" wrapText="1"/>
    </xf>
    <xf numFmtId="0" fontId="35" fillId="0" borderId="72" xfId="0" applyFont="1" applyBorder="1" applyAlignment="1">
      <alignment horizontal="center" vertical="center" wrapText="1"/>
    </xf>
    <xf numFmtId="0" fontId="25" fillId="0" borderId="72" xfId="0" applyFont="1" applyBorder="1" applyAlignment="1">
      <alignment vertical="center" wrapText="1"/>
    </xf>
    <xf numFmtId="0" fontId="35" fillId="0" borderId="17" xfId="0" applyFont="1" applyBorder="1" applyAlignment="1">
      <alignment horizontal="center" vertical="center" wrapText="1"/>
    </xf>
    <xf numFmtId="0" fontId="25" fillId="0" borderId="17" xfId="0" applyFont="1" applyBorder="1" applyAlignment="1">
      <alignment vertical="center" wrapText="1"/>
    </xf>
    <xf numFmtId="0" fontId="35" fillId="0" borderId="97" xfId="0" applyFont="1" applyBorder="1" applyAlignment="1">
      <alignment horizontal="center" vertical="center" wrapText="1"/>
    </xf>
    <xf numFmtId="0" fontId="25" fillId="0" borderId="97" xfId="0" applyFont="1" applyBorder="1" applyAlignment="1">
      <alignment vertical="center" wrapText="1"/>
    </xf>
    <xf numFmtId="10" fontId="35" fillId="0" borderId="72" xfId="0" applyNumberFormat="1" applyFont="1" applyBorder="1" applyAlignment="1">
      <alignment horizontal="right" vertical="center" wrapText="1"/>
    </xf>
    <xf numFmtId="0" fontId="35" fillId="0" borderId="87" xfId="0" applyFont="1" applyBorder="1" applyAlignment="1">
      <alignment horizontal="center" vertical="center" wrapText="1"/>
    </xf>
    <xf numFmtId="3" fontId="35" fillId="0" borderId="17" xfId="0" applyNumberFormat="1" applyFont="1" applyBorder="1" applyAlignment="1">
      <alignment horizontal="right" vertical="center" wrapText="1"/>
    </xf>
    <xf numFmtId="0" fontId="35" fillId="0" borderId="17" xfId="0" applyFont="1" applyBorder="1" applyAlignment="1">
      <alignment horizontal="right" vertical="center" wrapText="1"/>
    </xf>
    <xf numFmtId="9" fontId="35" fillId="0" borderId="17" xfId="0" applyNumberFormat="1" applyFont="1" applyBorder="1" applyAlignment="1">
      <alignment horizontal="right" vertical="center" wrapText="1"/>
    </xf>
    <xf numFmtId="0" fontId="2" fillId="0" borderId="33" xfId="0" applyFont="1" applyBorder="1" applyAlignment="1">
      <alignment horizontal="center" vertical="center"/>
    </xf>
    <xf numFmtId="0" fontId="32" fillId="0" borderId="33" xfId="0" applyFont="1" applyBorder="1" applyAlignment="1">
      <alignment horizontal="center" vertical="center"/>
    </xf>
    <xf numFmtId="9" fontId="2" fillId="0" borderId="50" xfId="0" applyNumberFormat="1" applyFont="1" applyBorder="1" applyAlignment="1">
      <alignment horizontal="right" vertical="center" wrapText="1"/>
    </xf>
    <xf numFmtId="14" fontId="5" fillId="0" borderId="47"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0" fontId="2" fillId="0" borderId="17" xfId="0" applyFont="1" applyBorder="1" applyAlignment="1">
      <alignment horizontal="right" vertical="center" wrapText="1"/>
    </xf>
    <xf numFmtId="9" fontId="2" fillId="0" borderId="17" xfId="0" applyNumberFormat="1" applyFont="1" applyBorder="1" applyAlignment="1">
      <alignment horizontal="right" vertical="center" wrapText="1"/>
    </xf>
    <xf numFmtId="9" fontId="2" fillId="0" borderId="17" xfId="0" applyNumberFormat="1" applyFont="1" applyBorder="1" applyAlignment="1">
      <alignment horizontal="center" vertical="center" wrapText="1"/>
    </xf>
    <xf numFmtId="41" fontId="5" fillId="0" borderId="31" xfId="2" applyFont="1" applyFill="1" applyBorder="1" applyAlignment="1">
      <alignment horizontal="center" vertical="center" wrapText="1"/>
    </xf>
    <xf numFmtId="9" fontId="5" fillId="0" borderId="31" xfId="2" applyNumberFormat="1" applyFont="1" applyFill="1" applyBorder="1" applyAlignment="1">
      <alignment horizontal="center" vertical="center" wrapText="1"/>
    </xf>
    <xf numFmtId="10" fontId="14" fillId="9" borderId="17" xfId="4" applyNumberFormat="1" applyFont="1" applyFill="1" applyBorder="1" applyAlignment="1">
      <alignment horizontal="center" vertical="center" wrapText="1"/>
    </xf>
    <xf numFmtId="41" fontId="34" fillId="0" borderId="88" xfId="2" applyFont="1" applyFill="1" applyBorder="1" applyAlignment="1">
      <alignment horizontal="center" vertical="center"/>
    </xf>
    <xf numFmtId="41" fontId="34" fillId="0" borderId="88" xfId="2" applyFont="1" applyFill="1" applyBorder="1" applyAlignment="1">
      <alignment vertical="center"/>
    </xf>
    <xf numFmtId="41" fontId="10" fillId="4" borderId="72" xfId="2" applyFont="1" applyFill="1" applyBorder="1" applyAlignment="1">
      <alignment horizontal="center" vertical="center"/>
    </xf>
    <xf numFmtId="0" fontId="34" fillId="2" borderId="92" xfId="0" applyFont="1" applyFill="1" applyBorder="1" applyAlignment="1">
      <alignment vertical="center"/>
    </xf>
    <xf numFmtId="0" fontId="34" fillId="2" borderId="88" xfId="0" applyFont="1" applyFill="1" applyBorder="1" applyAlignment="1">
      <alignment vertical="center"/>
    </xf>
    <xf numFmtId="164" fontId="15" fillId="2" borderId="88" xfId="3" applyFont="1" applyFill="1" applyBorder="1" applyAlignment="1">
      <alignment horizontal="center" vertical="center" wrapText="1"/>
    </xf>
    <xf numFmtId="164" fontId="15" fillId="2" borderId="92" xfId="3" applyFont="1" applyFill="1" applyBorder="1" applyAlignment="1">
      <alignment horizontal="center" vertical="center" wrapText="1"/>
    </xf>
    <xf numFmtId="164" fontId="15" fillId="2" borderId="93" xfId="3" applyFont="1" applyFill="1" applyBorder="1" applyAlignment="1">
      <alignment horizontal="center" vertical="center" wrapText="1"/>
    </xf>
    <xf numFmtId="41" fontId="34" fillId="0" borderId="45" xfId="2" applyFont="1" applyFill="1" applyBorder="1" applyAlignment="1">
      <alignment horizontal="center" vertical="center"/>
    </xf>
    <xf numFmtId="41" fontId="34" fillId="0" borderId="45" xfId="2" applyFont="1" applyFill="1" applyBorder="1" applyAlignment="1">
      <alignment vertical="center"/>
    </xf>
    <xf numFmtId="41" fontId="10" fillId="4" borderId="17" xfId="2" applyFont="1" applyFill="1" applyBorder="1" applyAlignment="1">
      <alignment horizontal="center" vertical="center"/>
    </xf>
    <xf numFmtId="0" fontId="34" fillId="2" borderId="48" xfId="0" applyFont="1" applyFill="1" applyBorder="1" applyAlignment="1">
      <alignment vertical="center"/>
    </xf>
    <xf numFmtId="0" fontId="34" fillId="2" borderId="47" xfId="0" applyFont="1" applyFill="1" applyBorder="1" applyAlignment="1">
      <alignment vertical="center"/>
    </xf>
    <xf numFmtId="164" fontId="15" fillId="2" borderId="45" xfId="3" applyFont="1" applyFill="1" applyBorder="1" applyAlignment="1">
      <alignment horizontal="center" vertical="center" wrapText="1"/>
    </xf>
    <xf numFmtId="164" fontId="15" fillId="2" borderId="49" xfId="3" applyFont="1" applyFill="1" applyBorder="1" applyAlignment="1">
      <alignment horizontal="center" vertical="center" wrapText="1"/>
    </xf>
    <xf numFmtId="164" fontId="15" fillId="2" borderId="52" xfId="3" applyFont="1" applyFill="1" applyBorder="1" applyAlignment="1">
      <alignment horizontal="center" vertical="center" wrapText="1"/>
    </xf>
    <xf numFmtId="164" fontId="15" fillId="2" borderId="62" xfId="3" applyFont="1" applyFill="1" applyBorder="1" applyAlignment="1">
      <alignment horizontal="center" vertical="center" wrapText="1"/>
    </xf>
    <xf numFmtId="164" fontId="15" fillId="2" borderId="47" xfId="3" applyFont="1" applyFill="1" applyBorder="1" applyAlignment="1">
      <alignment horizontal="center" vertical="center" wrapText="1"/>
    </xf>
    <xf numFmtId="41" fontId="34" fillId="0" borderId="52" xfId="2" applyFont="1" applyFill="1" applyBorder="1" applyAlignment="1">
      <alignment horizontal="center" vertical="center"/>
    </xf>
    <xf numFmtId="0" fontId="34" fillId="0" borderId="17" xfId="0" applyFont="1" applyBorder="1" applyAlignment="1">
      <alignment horizontal="center" vertical="center" wrapText="1"/>
    </xf>
    <xf numFmtId="14" fontId="5" fillId="0" borderId="71" xfId="0" applyNumberFormat="1" applyFont="1" applyBorder="1" applyAlignment="1">
      <alignment horizontal="center" vertical="center" wrapText="1"/>
    </xf>
    <xf numFmtId="14" fontId="5" fillId="0" borderId="31" xfId="0" applyNumberFormat="1" applyFont="1" applyBorder="1" applyAlignment="1">
      <alignment horizontal="center" vertical="center" wrapText="1"/>
    </xf>
    <xf numFmtId="14" fontId="5" fillId="0" borderId="63" xfId="0" applyNumberFormat="1" applyFont="1" applyBorder="1" applyAlignment="1">
      <alignment horizontal="center" vertical="center" wrapText="1"/>
    </xf>
    <xf numFmtId="41" fontId="34" fillId="0" borderId="92" xfId="2" applyFont="1" applyFill="1" applyBorder="1" applyAlignment="1">
      <alignment horizontal="center" vertical="center"/>
    </xf>
    <xf numFmtId="0" fontId="30" fillId="4" borderId="100" xfId="0" applyFont="1" applyFill="1" applyBorder="1" applyAlignment="1">
      <alignment horizontal="center" vertical="center" wrapText="1"/>
    </xf>
    <xf numFmtId="9" fontId="34" fillId="0" borderId="45" xfId="2" applyNumberFormat="1" applyFont="1" applyFill="1" applyBorder="1" applyAlignment="1">
      <alignment horizontal="center" vertical="center"/>
    </xf>
    <xf numFmtId="9" fontId="10" fillId="4" borderId="17" xfId="2" applyNumberFormat="1" applyFont="1" applyFill="1" applyBorder="1" applyAlignment="1">
      <alignment horizontal="center" vertical="center"/>
    </xf>
    <xf numFmtId="9" fontId="26" fillId="0" borderId="50" xfId="4" applyFont="1" applyFill="1" applyBorder="1" applyAlignment="1">
      <alignment horizontal="center" vertical="center" wrapText="1"/>
    </xf>
    <xf numFmtId="9" fontId="26" fillId="0" borderId="45" xfId="4" applyFont="1" applyFill="1" applyBorder="1" applyAlignment="1">
      <alignment horizontal="center" vertical="center" wrapText="1"/>
    </xf>
    <xf numFmtId="9" fontId="26" fillId="0" borderId="47" xfId="2" applyNumberFormat="1" applyFont="1" applyFill="1" applyBorder="1" applyAlignment="1">
      <alignment horizontal="center" vertical="center" wrapText="1"/>
    </xf>
    <xf numFmtId="0" fontId="4" fillId="0" borderId="17" xfId="0" applyFont="1" applyBorder="1"/>
    <xf numFmtId="9" fontId="34" fillId="0" borderId="52" xfId="2" applyNumberFormat="1" applyFont="1" applyFill="1" applyBorder="1" applyAlignment="1">
      <alignment horizontal="center" vertical="center"/>
    </xf>
    <xf numFmtId="14" fontId="5" fillId="0" borderId="52" xfId="0" applyNumberFormat="1" applyFont="1" applyBorder="1" applyAlignment="1">
      <alignment horizontal="center" vertical="center" wrapText="1"/>
    </xf>
    <xf numFmtId="0" fontId="5" fillId="0" borderId="46" xfId="0" applyFont="1" applyBorder="1" applyAlignment="1">
      <alignment horizontal="left" vertical="center" wrapText="1"/>
    </xf>
    <xf numFmtId="0" fontId="5" fillId="0" borderId="17" xfId="0" applyFont="1" applyBorder="1" applyAlignment="1">
      <alignment horizontal="left" vertical="center" wrapText="1"/>
    </xf>
    <xf numFmtId="0" fontId="34" fillId="0" borderId="33" xfId="0" applyFont="1" applyBorder="1" applyAlignment="1">
      <alignment horizontal="justify" vertical="center" wrapText="1"/>
    </xf>
    <xf numFmtId="14" fontId="34" fillId="0" borderId="33" xfId="0" applyNumberFormat="1" applyFont="1" applyBorder="1" applyAlignment="1">
      <alignment horizontal="center" vertical="center" wrapText="1"/>
    </xf>
    <xf numFmtId="14" fontId="34" fillId="0" borderId="23" xfId="0" applyNumberFormat="1" applyFont="1" applyBorder="1" applyAlignment="1">
      <alignment horizontal="center" vertical="center" wrapText="1"/>
    </xf>
    <xf numFmtId="41" fontId="25" fillId="0" borderId="52" xfId="2" applyFont="1" applyFill="1" applyBorder="1" applyAlignment="1">
      <alignment horizontal="center" vertical="center"/>
    </xf>
    <xf numFmtId="41" fontId="9" fillId="4" borderId="33" xfId="2" applyFont="1" applyFill="1" applyBorder="1" applyAlignment="1">
      <alignment horizontal="center" vertical="center"/>
    </xf>
    <xf numFmtId="41" fontId="10" fillId="4" borderId="33" xfId="2" applyFont="1" applyFill="1" applyBorder="1" applyAlignment="1">
      <alignment horizontal="center" vertical="center"/>
    </xf>
    <xf numFmtId="164" fontId="15" fillId="2" borderId="48" xfId="3" applyFont="1" applyFill="1" applyBorder="1" applyAlignment="1">
      <alignment horizontal="center" vertical="center" wrapText="1"/>
    </xf>
    <xf numFmtId="0" fontId="2" fillId="0" borderId="17" xfId="0" applyFont="1" applyBorder="1"/>
    <xf numFmtId="0" fontId="2" fillId="0" borderId="88" xfId="0" applyFont="1" applyBorder="1" applyAlignment="1">
      <alignment horizontal="center" vertical="center" wrapText="1"/>
    </xf>
    <xf numFmtId="41" fontId="33" fillId="0" borderId="101" xfId="2" applyFont="1" applyFill="1" applyBorder="1" applyAlignment="1">
      <alignment horizontal="center" vertical="center" wrapText="1"/>
    </xf>
    <xf numFmtId="41" fontId="33" fillId="0" borderId="61" xfId="2" applyFont="1" applyFill="1" applyBorder="1" applyAlignment="1">
      <alignment horizontal="center" vertical="center" wrapText="1"/>
    </xf>
    <xf numFmtId="41" fontId="2" fillId="0" borderId="17" xfId="2" applyFont="1" applyFill="1" applyBorder="1" applyAlignment="1">
      <alignment horizontal="center" vertical="center"/>
    </xf>
    <xf numFmtId="0" fontId="10" fillId="5" borderId="100" xfId="0" applyFont="1" applyFill="1" applyBorder="1" applyAlignment="1">
      <alignment horizontal="center" vertical="center" wrapText="1"/>
    </xf>
    <xf numFmtId="166" fontId="34" fillId="0" borderId="50" xfId="2" applyNumberFormat="1" applyFont="1" applyFill="1" applyBorder="1" applyAlignment="1">
      <alignment horizontal="center" vertical="center" wrapText="1"/>
    </xf>
    <xf numFmtId="166" fontId="34" fillId="0" borderId="45" xfId="2" applyNumberFormat="1" applyFont="1" applyFill="1" applyBorder="1" applyAlignment="1">
      <alignment horizontal="center" vertical="center" wrapText="1"/>
    </xf>
    <xf numFmtId="41" fontId="26" fillId="0" borderId="60" xfId="2" applyFont="1" applyFill="1" applyBorder="1" applyAlignment="1">
      <alignment horizontal="center" vertical="center" wrapText="1"/>
    </xf>
    <xf numFmtId="41" fontId="5" fillId="0" borderId="17" xfId="2" applyFont="1" applyFill="1" applyBorder="1" applyAlignment="1">
      <alignment horizontal="center" vertical="center" wrapText="1"/>
    </xf>
    <xf numFmtId="41" fontId="10" fillId="4" borderId="87" xfId="2" applyFont="1" applyFill="1" applyBorder="1" applyAlignment="1">
      <alignment horizontal="center" vertical="center"/>
    </xf>
    <xf numFmtId="0" fontId="34" fillId="2" borderId="46" xfId="0" applyFont="1" applyFill="1" applyBorder="1" applyAlignment="1">
      <alignment vertical="center"/>
    </xf>
    <xf numFmtId="0" fontId="34" fillId="2" borderId="60" xfId="0" applyFont="1" applyFill="1" applyBorder="1" applyAlignment="1">
      <alignment vertical="center"/>
    </xf>
    <xf numFmtId="0" fontId="34" fillId="2" borderId="17" xfId="0" applyFont="1" applyFill="1" applyBorder="1" applyAlignment="1">
      <alignment vertical="center"/>
    </xf>
    <xf numFmtId="164" fontId="15" fillId="2" borderId="17" xfId="3" applyFont="1" applyFill="1" applyBorder="1" applyAlignment="1">
      <alignment horizontal="center" vertical="center" wrapText="1"/>
    </xf>
    <xf numFmtId="41" fontId="36" fillId="0" borderId="50" xfId="2" applyFont="1" applyFill="1" applyBorder="1" applyAlignment="1">
      <alignment horizontal="center" vertical="center" wrapText="1"/>
    </xf>
    <xf numFmtId="41" fontId="36" fillId="0" borderId="45" xfId="2" applyFont="1" applyFill="1" applyBorder="1" applyAlignment="1">
      <alignment horizontal="center" vertical="center" wrapText="1"/>
    </xf>
    <xf numFmtId="41" fontId="2" fillId="0" borderId="0" xfId="2" applyFont="1" applyFill="1" applyBorder="1" applyAlignment="1">
      <alignment horizontal="center" vertical="center" wrapText="1"/>
    </xf>
    <xf numFmtId="41" fontId="25" fillId="0" borderId="50" xfId="2" applyFont="1" applyFill="1" applyBorder="1" applyAlignment="1">
      <alignment horizontal="center" vertical="center" wrapText="1"/>
    </xf>
    <xf numFmtId="41" fontId="25" fillId="0" borderId="45" xfId="2" applyFont="1" applyFill="1" applyBorder="1" applyAlignment="1">
      <alignment horizontal="center" vertical="center" wrapText="1"/>
    </xf>
    <xf numFmtId="41" fontId="2" fillId="0" borderId="50" xfId="2" applyFont="1" applyFill="1" applyBorder="1" applyAlignment="1">
      <alignment horizontal="center" vertical="center" wrapText="1"/>
    </xf>
    <xf numFmtId="41" fontId="25" fillId="0" borderId="17" xfId="2" applyFont="1" applyFill="1" applyBorder="1" applyAlignment="1">
      <alignment horizontal="center" vertical="center" wrapText="1"/>
    </xf>
    <xf numFmtId="41" fontId="2" fillId="0" borderId="31" xfId="2" applyFont="1" applyFill="1" applyBorder="1" applyAlignment="1">
      <alignment horizontal="center" vertical="center" wrapText="1"/>
    </xf>
    <xf numFmtId="164" fontId="15" fillId="2" borderId="61" xfId="3" applyFont="1" applyFill="1" applyBorder="1" applyAlignment="1">
      <alignment horizontal="center" vertical="center" wrapText="1"/>
    </xf>
    <xf numFmtId="0" fontId="30" fillId="4" borderId="102" xfId="0" applyFont="1" applyFill="1" applyBorder="1" applyAlignment="1">
      <alignment horizontal="center" vertical="center" wrapText="1"/>
    </xf>
    <xf numFmtId="0" fontId="37" fillId="0" borderId="87" xfId="0" applyFont="1" applyBorder="1" applyAlignment="1">
      <alignment horizontal="justify" vertical="center" wrapText="1"/>
    </xf>
    <xf numFmtId="9" fontId="26" fillId="0" borderId="50" xfId="2" applyNumberFormat="1" applyFont="1" applyFill="1" applyBorder="1" applyAlignment="1">
      <alignment horizontal="center" vertical="center" wrapText="1"/>
    </xf>
    <xf numFmtId="9" fontId="26" fillId="0" borderId="45" xfId="2" applyNumberFormat="1" applyFont="1" applyFill="1" applyBorder="1" applyAlignment="1">
      <alignment horizontal="center" vertical="center" wrapText="1"/>
    </xf>
    <xf numFmtId="0" fontId="37" fillId="0" borderId="17" xfId="0" applyFont="1" applyBorder="1" applyAlignment="1">
      <alignment horizontal="justify" vertical="center" wrapText="1"/>
    </xf>
    <xf numFmtId="0" fontId="31" fillId="4" borderId="111" xfId="0" applyFont="1" applyFill="1" applyBorder="1" applyAlignment="1">
      <alignment horizontal="center" vertical="center" wrapText="1"/>
    </xf>
    <xf numFmtId="164" fontId="37" fillId="2" borderId="49" xfId="3" applyFont="1" applyFill="1" applyBorder="1" applyAlignment="1">
      <alignment horizontal="center" vertical="center" wrapText="1"/>
    </xf>
    <xf numFmtId="166" fontId="13" fillId="2" borderId="45" xfId="3" applyNumberFormat="1" applyFont="1" applyFill="1" applyBorder="1" applyAlignment="1">
      <alignment horizontal="center" vertical="center" wrapText="1"/>
    </xf>
    <xf numFmtId="164" fontId="37" fillId="2" borderId="49" xfId="3" applyFont="1" applyFill="1" applyBorder="1" applyAlignment="1">
      <alignment horizontal="justify" vertical="center" wrapText="1"/>
    </xf>
    <xf numFmtId="2" fontId="37" fillId="2" borderId="49" xfId="3" applyNumberFormat="1" applyFont="1" applyFill="1" applyBorder="1" applyAlignment="1">
      <alignment horizontal="justify" vertical="center" wrapText="1"/>
    </xf>
    <xf numFmtId="164" fontId="15" fillId="2" borderId="25" xfId="3" applyFont="1" applyFill="1" applyBorder="1" applyAlignment="1">
      <alignment horizontal="center" vertical="center" wrapText="1"/>
    </xf>
    <xf numFmtId="164" fontId="27" fillId="0" borderId="49" xfId="3" applyFont="1" applyFill="1" applyBorder="1" applyAlignment="1">
      <alignment horizontal="right" vertical="center"/>
    </xf>
    <xf numFmtId="41" fontId="2" fillId="0" borderId="72" xfId="2" applyFont="1" applyFill="1" applyBorder="1" applyAlignment="1">
      <alignment horizontal="center" vertical="center"/>
    </xf>
    <xf numFmtId="10" fontId="14" fillId="9" borderId="72" xfId="4" applyNumberFormat="1" applyFont="1" applyFill="1" applyBorder="1" applyAlignment="1">
      <alignment horizontal="center" vertical="center" wrapText="1"/>
    </xf>
    <xf numFmtId="0" fontId="14" fillId="0" borderId="72" xfId="0" applyFont="1" applyBorder="1" applyAlignment="1">
      <alignment horizontal="justify" vertical="center" wrapText="1"/>
    </xf>
    <xf numFmtId="0" fontId="2" fillId="0" borderId="72" xfId="0" applyFont="1" applyBorder="1" applyAlignment="1">
      <alignment horizontal="center" vertical="center"/>
    </xf>
    <xf numFmtId="164" fontId="15" fillId="2" borderId="112" xfId="3" applyFont="1" applyFill="1" applyBorder="1" applyAlignment="1">
      <alignment horizontal="center" vertical="center" wrapText="1"/>
    </xf>
    <xf numFmtId="164" fontId="15" fillId="2" borderId="113" xfId="3" applyFont="1" applyFill="1" applyBorder="1" applyAlignment="1">
      <alignment horizontal="center" vertical="center" wrapText="1"/>
    </xf>
    <xf numFmtId="164" fontId="15" fillId="2" borderId="114" xfId="3" applyFont="1" applyFill="1" applyBorder="1" applyAlignment="1">
      <alignment horizontal="center" vertical="center" wrapText="1"/>
    </xf>
    <xf numFmtId="0" fontId="2" fillId="0" borderId="0" xfId="0" applyFont="1" applyAlignment="1">
      <alignment horizontal="center" vertical="center" wrapText="1"/>
    </xf>
    <xf numFmtId="164" fontId="15" fillId="2" borderId="115" xfId="3" applyFont="1" applyFill="1" applyBorder="1" applyAlignment="1">
      <alignment horizontal="center" vertical="center" wrapText="1"/>
    </xf>
    <xf numFmtId="164" fontId="15" fillId="2" borderId="116" xfId="3" applyFont="1" applyFill="1" applyBorder="1" applyAlignment="1">
      <alignment horizontal="center" vertical="center" wrapText="1"/>
    </xf>
    <xf numFmtId="0" fontId="2" fillId="0" borderId="119" xfId="0" applyFont="1" applyBorder="1" applyAlignment="1">
      <alignment horizontal="center" vertical="center" wrapText="1"/>
    </xf>
    <xf numFmtId="0" fontId="2" fillId="0" borderId="119" xfId="0" applyFont="1" applyBorder="1" applyAlignment="1">
      <alignment vertical="center" wrapText="1"/>
    </xf>
    <xf numFmtId="0" fontId="25" fillId="0" borderId="97"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7" xfId="0" applyFont="1" applyBorder="1" applyAlignment="1">
      <alignment horizontal="right" vertical="center" wrapText="1"/>
    </xf>
    <xf numFmtId="41" fontId="26" fillId="0" borderId="97" xfId="2" applyFont="1" applyFill="1" applyBorder="1" applyAlignment="1">
      <alignment horizontal="center" vertical="center" wrapText="1"/>
    </xf>
    <xf numFmtId="41" fontId="5" fillId="0" borderId="121" xfId="2" applyFont="1" applyFill="1" applyBorder="1" applyAlignment="1">
      <alignment horizontal="center" vertical="center" wrapText="1"/>
    </xf>
    <xf numFmtId="10" fontId="14" fillId="9" borderId="97" xfId="4" applyNumberFormat="1" applyFont="1" applyFill="1" applyBorder="1" applyAlignment="1">
      <alignment horizontal="center" vertical="center" wrapText="1"/>
    </xf>
    <xf numFmtId="0" fontId="37" fillId="0" borderId="122" xfId="0" applyFont="1" applyBorder="1" applyAlignment="1">
      <alignment horizontal="justify" vertical="center" wrapText="1"/>
    </xf>
    <xf numFmtId="14" fontId="5" fillId="0" borderId="97" xfId="0" applyNumberFormat="1" applyFont="1" applyBorder="1" applyAlignment="1">
      <alignment horizontal="center" vertical="center" wrapText="1"/>
    </xf>
    <xf numFmtId="14" fontId="5" fillId="0" borderId="121" xfId="0" applyNumberFormat="1" applyFont="1" applyBorder="1" applyAlignment="1">
      <alignment horizontal="center" vertical="center" wrapText="1"/>
    </xf>
    <xf numFmtId="41" fontId="34" fillId="0" borderId="123" xfId="2" applyFont="1" applyFill="1" applyBorder="1" applyAlignment="1">
      <alignment horizontal="center" vertical="center"/>
    </xf>
    <xf numFmtId="41" fontId="34" fillId="0" borderId="119" xfId="2" applyFont="1" applyFill="1" applyBorder="1" applyAlignment="1">
      <alignment horizontal="center" vertical="center"/>
    </xf>
    <xf numFmtId="41" fontId="34" fillId="0" borderId="119" xfId="2" applyFont="1" applyFill="1" applyBorder="1" applyAlignment="1">
      <alignment vertical="center"/>
    </xf>
    <xf numFmtId="41" fontId="10" fillId="4" borderId="97" xfId="2" applyFont="1" applyFill="1" applyBorder="1" applyAlignment="1">
      <alignment horizontal="center" vertical="center"/>
    </xf>
    <xf numFmtId="0" fontId="34" fillId="2" borderId="123" xfId="0" applyFont="1" applyFill="1" applyBorder="1" applyAlignment="1">
      <alignment vertical="center"/>
    </xf>
    <xf numFmtId="0" fontId="34" fillId="2" borderId="119" xfId="0" applyFont="1" applyFill="1" applyBorder="1" applyAlignment="1">
      <alignment vertical="center"/>
    </xf>
    <xf numFmtId="164" fontId="15" fillId="2" borderId="119" xfId="3" applyFont="1" applyFill="1" applyBorder="1" applyAlignment="1">
      <alignment horizontal="center" vertical="center" wrapText="1"/>
    </xf>
    <xf numFmtId="166" fontId="15" fillId="2" borderId="119" xfId="3" applyNumberFormat="1" applyFont="1" applyFill="1" applyBorder="1" applyAlignment="1">
      <alignment horizontal="center" vertical="center" wrapText="1"/>
    </xf>
    <xf numFmtId="164" fontId="15" fillId="2" borderId="118" xfId="3" applyFont="1" applyFill="1" applyBorder="1" applyAlignment="1">
      <alignment horizontal="center" vertical="center" wrapText="1"/>
    </xf>
    <xf numFmtId="164" fontId="15" fillId="2" borderId="123" xfId="3" applyFont="1" applyFill="1" applyBorder="1" applyAlignment="1">
      <alignment horizontal="center" vertical="center" wrapText="1"/>
    </xf>
    <xf numFmtId="164" fontId="15" fillId="2" borderId="124" xfId="3" applyFont="1" applyFill="1" applyBorder="1" applyAlignment="1">
      <alignment horizontal="center" vertical="center" wrapText="1"/>
    </xf>
    <xf numFmtId="164" fontId="15" fillId="2" borderId="125" xfId="3" applyFont="1" applyFill="1" applyBorder="1" applyAlignment="1">
      <alignment horizontal="center" vertical="center" wrapText="1"/>
    </xf>
    <xf numFmtId="0" fontId="2" fillId="0" borderId="32" xfId="0" applyFont="1" applyBorder="1"/>
    <xf numFmtId="0" fontId="2" fillId="0" borderId="126" xfId="0" applyFont="1" applyBorder="1"/>
    <xf numFmtId="0" fontId="2" fillId="0" borderId="109" xfId="0" applyFont="1" applyBorder="1"/>
    <xf numFmtId="0" fontId="3" fillId="0" borderId="109" xfId="0" applyFont="1" applyBorder="1"/>
    <xf numFmtId="0" fontId="2" fillId="0" borderId="109" xfId="0" applyFont="1" applyBorder="1" applyAlignment="1">
      <alignment horizontal="center" vertical="center"/>
    </xf>
    <xf numFmtId="0" fontId="4" fillId="0" borderId="109" xfId="0" applyFont="1" applyBorder="1"/>
    <xf numFmtId="0" fontId="4" fillId="0" borderId="109" xfId="0" applyFont="1" applyBorder="1" applyAlignment="1">
      <alignment horizontal="center" vertical="center"/>
    </xf>
    <xf numFmtId="10" fontId="5" fillId="0" borderId="109" xfId="0" applyNumberFormat="1" applyFont="1" applyBorder="1" applyAlignment="1">
      <alignment horizontal="center" vertical="center" wrapText="1"/>
    </xf>
    <xf numFmtId="0" fontId="5" fillId="0" borderId="109" xfId="0" applyFont="1" applyBorder="1"/>
    <xf numFmtId="0" fontId="3" fillId="0" borderId="109" xfId="0" applyFont="1" applyBorder="1" applyAlignment="1">
      <alignment horizontal="center" vertical="center"/>
    </xf>
    <xf numFmtId="164" fontId="6" fillId="0" borderId="109" xfId="0" applyNumberFormat="1" applyFont="1" applyBorder="1"/>
    <xf numFmtId="164" fontId="27" fillId="0" borderId="127" xfId="3" applyFont="1" applyFill="1" applyBorder="1" applyAlignment="1">
      <alignment horizontal="right" vertical="center"/>
    </xf>
    <xf numFmtId="0" fontId="2" fillId="0" borderId="128" xfId="0" applyFont="1" applyBorder="1"/>
    <xf numFmtId="164" fontId="27" fillId="0" borderId="63" xfId="3" applyFont="1" applyFill="1" applyBorder="1" applyAlignment="1">
      <alignment horizontal="right" vertical="center"/>
    </xf>
    <xf numFmtId="164" fontId="27" fillId="0" borderId="61" xfId="3" applyFont="1" applyFill="1" applyBorder="1" applyAlignment="1">
      <alignment horizontal="right" vertical="center"/>
    </xf>
    <xf numFmtId="164" fontId="27" fillId="0" borderId="17" xfId="3" applyFont="1" applyFill="1" applyBorder="1" applyAlignment="1">
      <alignment horizontal="right" vertical="center"/>
    </xf>
    <xf numFmtId="164" fontId="27" fillId="0" borderId="87" xfId="3" applyFont="1" applyFill="1" applyBorder="1" applyAlignment="1">
      <alignment horizontal="right" vertical="center"/>
    </xf>
    <xf numFmtId="10" fontId="4" fillId="0" borderId="0" xfId="0" applyNumberFormat="1" applyFont="1" applyAlignment="1">
      <alignment horizontal="center" vertical="center"/>
    </xf>
    <xf numFmtId="0" fontId="35" fillId="0" borderId="17" xfId="0" applyFont="1" applyBorder="1" applyAlignment="1">
      <alignment vertical="center" wrapText="1"/>
    </xf>
    <xf numFmtId="9" fontId="35" fillId="0" borderId="17" xfId="0" applyNumberFormat="1" applyFont="1" applyBorder="1" applyAlignment="1">
      <alignment horizontal="center" vertical="center" wrapText="1"/>
    </xf>
    <xf numFmtId="3" fontId="35" fillId="0" borderId="17" xfId="0" applyNumberFormat="1" applyFont="1" applyBorder="1" applyAlignment="1">
      <alignment horizontal="center" vertical="center" wrapText="1"/>
    </xf>
    <xf numFmtId="0" fontId="35" fillId="0" borderId="33" xfId="0" applyFont="1" applyBorder="1" applyAlignment="1">
      <alignment horizontal="center" vertical="center" wrapText="1"/>
    </xf>
    <xf numFmtId="0" fontId="34" fillId="0" borderId="17" xfId="0" applyFont="1" applyBorder="1" applyAlignment="1">
      <alignment horizontal="right" vertical="center" wrapText="1"/>
    </xf>
    <xf numFmtId="164" fontId="27" fillId="2" borderId="47" xfId="3" applyFont="1" applyFill="1" applyBorder="1" applyAlignment="1">
      <alignment horizontal="center" vertical="center" wrapText="1"/>
    </xf>
    <xf numFmtId="164" fontId="27" fillId="2" borderId="60" xfId="3" applyFont="1" applyFill="1" applyBorder="1" applyAlignment="1">
      <alignment horizontal="center" vertical="center" wrapText="1"/>
    </xf>
    <xf numFmtId="164" fontId="27" fillId="2" borderId="48" xfId="3" applyFont="1" applyFill="1" applyBorder="1" applyAlignment="1">
      <alignment horizontal="center" vertical="center" wrapText="1"/>
    </xf>
    <xf numFmtId="164" fontId="27" fillId="2" borderId="50" xfId="3" applyFont="1" applyFill="1" applyBorder="1" applyAlignment="1">
      <alignment horizontal="center" vertical="center" wrapText="1"/>
    </xf>
    <xf numFmtId="164" fontId="12" fillId="2" borderId="50" xfId="3" applyFont="1" applyFill="1" applyBorder="1" applyAlignment="1">
      <alignment horizontal="center" vertical="center" wrapText="1"/>
    </xf>
    <xf numFmtId="41" fontId="26" fillId="0" borderId="88" xfId="2" applyFont="1" applyFill="1" applyBorder="1" applyAlignment="1">
      <alignment horizontal="center" vertical="center" wrapText="1"/>
    </xf>
    <xf numFmtId="9" fontId="35" fillId="0" borderId="72" xfId="0" applyNumberFormat="1" applyFont="1" applyBorder="1" applyAlignment="1">
      <alignment horizontal="center" vertical="center" wrapText="1"/>
    </xf>
    <xf numFmtId="0" fontId="34" fillId="0" borderId="82" xfId="0" applyFont="1" applyBorder="1" applyAlignment="1">
      <alignment horizontal="justify" vertical="center" wrapText="1"/>
    </xf>
    <xf numFmtId="14" fontId="34" fillId="0" borderId="82" xfId="0" applyNumberFormat="1" applyFont="1" applyBorder="1" applyAlignment="1">
      <alignment horizontal="center" vertical="center" wrapText="1"/>
    </xf>
    <xf numFmtId="14" fontId="34" fillId="0" borderId="129" xfId="0" applyNumberFormat="1" applyFont="1" applyBorder="1" applyAlignment="1">
      <alignment horizontal="center" vertical="center" wrapText="1"/>
    </xf>
    <xf numFmtId="0" fontId="34" fillId="0" borderId="72" xfId="0" applyFont="1" applyBorder="1" applyAlignment="1">
      <alignment horizontal="center" vertical="center" wrapText="1"/>
    </xf>
    <xf numFmtId="41" fontId="25" fillId="0" borderId="92" xfId="2" applyFont="1" applyFill="1" applyBorder="1" applyAlignment="1">
      <alignment horizontal="center" vertical="center"/>
    </xf>
    <xf numFmtId="41" fontId="25" fillId="0" borderId="88" xfId="2" applyFont="1" applyFill="1" applyBorder="1" applyAlignment="1">
      <alignment horizontal="center" vertical="center"/>
    </xf>
    <xf numFmtId="41" fontId="25" fillId="0" borderId="88" xfId="2" applyFont="1" applyFill="1" applyBorder="1" applyAlignment="1">
      <alignment vertical="center"/>
    </xf>
    <xf numFmtId="41" fontId="9" fillId="4" borderId="72" xfId="2" applyFont="1" applyFill="1" applyBorder="1" applyAlignment="1">
      <alignment horizontal="center" vertical="center"/>
    </xf>
    <xf numFmtId="0" fontId="25" fillId="2" borderId="92" xfId="0" applyFont="1" applyFill="1" applyBorder="1" applyAlignment="1">
      <alignment vertical="center"/>
    </xf>
    <xf numFmtId="0" fontId="25" fillId="2" borderId="88" xfId="0" applyFont="1" applyFill="1" applyBorder="1" applyAlignment="1">
      <alignment vertical="center"/>
    </xf>
    <xf numFmtId="164" fontId="27" fillId="2" borderId="88" xfId="3" applyFont="1" applyFill="1" applyBorder="1" applyAlignment="1">
      <alignment horizontal="center" vertical="center" wrapText="1"/>
    </xf>
    <xf numFmtId="164" fontId="27" fillId="2" borderId="92" xfId="3" applyFont="1" applyFill="1" applyBorder="1" applyAlignment="1">
      <alignment horizontal="center" vertical="center" wrapText="1"/>
    </xf>
    <xf numFmtId="164" fontId="27" fillId="2" borderId="93" xfId="3" applyFont="1" applyFill="1" applyBorder="1" applyAlignment="1">
      <alignment horizontal="center" vertical="center" wrapText="1"/>
    </xf>
    <xf numFmtId="164" fontId="12" fillId="2" borderId="88" xfId="3" applyFont="1" applyFill="1" applyBorder="1" applyAlignment="1">
      <alignment horizontal="center" vertical="center" wrapText="1"/>
    </xf>
    <xf numFmtId="164" fontId="12" fillId="2" borderId="93" xfId="3" applyFont="1" applyFill="1" applyBorder="1" applyAlignment="1">
      <alignment horizontal="center" vertical="center" wrapText="1"/>
    </xf>
    <xf numFmtId="164" fontId="27" fillId="2" borderId="130" xfId="3" applyFont="1" applyFill="1" applyBorder="1" applyAlignment="1">
      <alignment horizontal="center" vertical="center" wrapText="1"/>
    </xf>
    <xf numFmtId="164" fontId="27" fillId="2" borderId="131" xfId="3" applyFont="1" applyFill="1" applyBorder="1" applyAlignment="1">
      <alignment horizontal="center" vertical="center" wrapText="1"/>
    </xf>
    <xf numFmtId="0" fontId="35" fillId="0" borderId="97" xfId="0" applyFont="1" applyBorder="1" applyAlignment="1">
      <alignment vertical="center" wrapText="1"/>
    </xf>
    <xf numFmtId="0" fontId="35" fillId="0" borderId="97" xfId="0" applyFont="1" applyBorder="1" applyAlignment="1">
      <alignment horizontal="right" vertical="center" wrapText="1"/>
    </xf>
    <xf numFmtId="41" fontId="5" fillId="0" borderId="97" xfId="2" applyFont="1" applyFill="1" applyBorder="1" applyAlignment="1">
      <alignment horizontal="center" vertical="center" wrapText="1"/>
    </xf>
    <xf numFmtId="0" fontId="34" fillId="0" borderId="97" xfId="0" applyFont="1" applyBorder="1" applyAlignment="1">
      <alignment horizontal="justify" vertical="center" wrapText="1"/>
    </xf>
    <xf numFmtId="14" fontId="34" fillId="0" borderId="97" xfId="0" applyNumberFormat="1" applyFont="1" applyBorder="1" applyAlignment="1">
      <alignment horizontal="center" vertical="center" wrapText="1"/>
    </xf>
    <xf numFmtId="0" fontId="34" fillId="0" borderId="97" xfId="0" applyFont="1" applyBorder="1" applyAlignment="1">
      <alignment horizontal="center" vertical="center" wrapText="1"/>
    </xf>
    <xf numFmtId="41" fontId="25" fillId="0" borderId="123" xfId="2" applyFont="1" applyFill="1" applyBorder="1" applyAlignment="1">
      <alignment horizontal="center" vertical="center"/>
    </xf>
    <xf numFmtId="41" fontId="25" fillId="0" borderId="119" xfId="2" applyFont="1" applyFill="1" applyBorder="1" applyAlignment="1">
      <alignment horizontal="center" vertical="center"/>
    </xf>
    <xf numFmtId="41" fontId="25" fillId="0" borderId="119" xfId="2" applyFont="1" applyFill="1" applyBorder="1" applyAlignment="1">
      <alignment vertical="center"/>
    </xf>
    <xf numFmtId="41" fontId="9" fillId="4" borderId="97" xfId="2" applyFont="1" applyFill="1" applyBorder="1" applyAlignment="1">
      <alignment horizontal="center" vertical="center"/>
    </xf>
    <xf numFmtId="0" fontId="25" fillId="2" borderId="97" xfId="0" applyFont="1" applyFill="1" applyBorder="1" applyAlignment="1">
      <alignment vertical="center"/>
    </xf>
    <xf numFmtId="164" fontId="27" fillId="2" borderId="97" xfId="3" applyFont="1" applyFill="1" applyBorder="1" applyAlignment="1">
      <alignment horizontal="center" vertical="center" wrapText="1"/>
    </xf>
    <xf numFmtId="164" fontId="12" fillId="2" borderId="97" xfId="3" applyFont="1" applyFill="1" applyBorder="1" applyAlignment="1">
      <alignment horizontal="center" vertical="center" wrapText="1"/>
    </xf>
    <xf numFmtId="164" fontId="27" fillId="2" borderId="133" xfId="3" applyFont="1" applyFill="1" applyBorder="1" applyAlignment="1">
      <alignment horizontal="center" vertical="center" wrapText="1"/>
    </xf>
    <xf numFmtId="10" fontId="10" fillId="10" borderId="33" xfId="4" applyNumberFormat="1" applyFont="1" applyFill="1" applyBorder="1" applyAlignment="1">
      <alignment horizontal="center" vertical="center" wrapText="1"/>
    </xf>
    <xf numFmtId="168" fontId="10" fillId="10" borderId="33" xfId="0" applyNumberFormat="1" applyFont="1" applyFill="1" applyBorder="1" applyAlignment="1">
      <alignment horizontal="center" vertical="center" wrapText="1"/>
    </xf>
    <xf numFmtId="166" fontId="15" fillId="2" borderId="132" xfId="3" applyNumberFormat="1" applyFont="1" applyFill="1" applyBorder="1" applyAlignment="1">
      <alignment horizontal="center" vertical="center" wrapText="1"/>
    </xf>
    <xf numFmtId="167" fontId="27" fillId="0" borderId="49" xfId="3" applyNumberFormat="1" applyFont="1" applyFill="1" applyBorder="1" applyAlignment="1">
      <alignment horizontal="center" vertical="center"/>
    </xf>
    <xf numFmtId="14" fontId="4" fillId="0" borderId="19" xfId="0" applyNumberFormat="1" applyFont="1" applyBorder="1" applyAlignment="1">
      <alignment horizontal="left" vertical="center" wrapText="1"/>
    </xf>
    <xf numFmtId="166" fontId="4" fillId="4" borderId="31" xfId="3" applyNumberFormat="1" applyFont="1" applyFill="1" applyBorder="1" applyAlignment="1">
      <alignment horizontal="center" vertical="center" wrapText="1"/>
    </xf>
    <xf numFmtId="0" fontId="28" fillId="0" borderId="0" xfId="0" applyFont="1" applyAlignment="1">
      <alignment horizontal="left" vertical="center" wrapText="1"/>
    </xf>
    <xf numFmtId="164" fontId="24" fillId="4" borderId="11" xfId="3" applyFont="1" applyFill="1" applyBorder="1" applyAlignment="1">
      <alignment horizontal="center" vertical="center" wrapText="1"/>
    </xf>
    <xf numFmtId="164" fontId="24" fillId="4" borderId="13" xfId="3"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9" fillId="4" borderId="16" xfId="0" applyFont="1" applyFill="1" applyBorder="1" applyAlignment="1">
      <alignment horizontal="center" vertical="center" wrapText="1"/>
    </xf>
    <xf numFmtId="164" fontId="17" fillId="4" borderId="11" xfId="3" applyFont="1" applyFill="1" applyBorder="1" applyAlignment="1">
      <alignment horizontal="center" vertical="center" wrapText="1"/>
    </xf>
    <xf numFmtId="164" fontId="17" fillId="4" borderId="12" xfId="3" applyFont="1" applyFill="1" applyBorder="1" applyAlignment="1">
      <alignment horizontal="center" vertical="center" wrapText="1"/>
    </xf>
    <xf numFmtId="164" fontId="17" fillId="4" borderId="13" xfId="3"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3" xfId="0" applyFont="1" applyFill="1" applyBorder="1" applyAlignment="1">
      <alignment horizontal="center" vertical="center" wrapText="1"/>
    </xf>
    <xf numFmtId="166" fontId="13" fillId="2" borderId="47" xfId="3" applyNumberFormat="1" applyFont="1" applyFill="1" applyBorder="1" applyAlignment="1">
      <alignment horizontal="center" vertical="center" wrapText="1"/>
    </xf>
    <xf numFmtId="166" fontId="13" fillId="2" borderId="60" xfId="3" applyNumberFormat="1" applyFont="1" applyFill="1" applyBorder="1" applyAlignment="1">
      <alignment horizontal="center" vertical="center" wrapText="1"/>
    </xf>
    <xf numFmtId="166" fontId="13" fillId="2" borderId="49" xfId="3" applyNumberFormat="1" applyFont="1" applyFill="1" applyBorder="1" applyAlignment="1">
      <alignment horizontal="center" vertical="center" wrapText="1"/>
    </xf>
    <xf numFmtId="166" fontId="13" fillId="2" borderId="70" xfId="3" applyNumberFormat="1" applyFont="1" applyFill="1" applyBorder="1" applyAlignment="1">
      <alignment horizontal="center" vertical="center" wrapText="1"/>
    </xf>
    <xf numFmtId="164" fontId="34" fillId="2" borderId="47" xfId="3" applyFont="1" applyFill="1" applyBorder="1" applyAlignment="1">
      <alignment horizontal="center" vertical="center" wrapText="1"/>
    </xf>
    <xf numFmtId="164" fontId="34" fillId="2" borderId="60" xfId="3" applyFont="1" applyFill="1" applyBorder="1" applyAlignment="1">
      <alignment horizontal="center" vertical="center" wrapText="1"/>
    </xf>
    <xf numFmtId="164" fontId="34" fillId="2" borderId="49" xfId="3" applyFont="1" applyFill="1" applyBorder="1" applyAlignment="1">
      <alignment horizontal="center" vertical="center" wrapText="1"/>
    </xf>
    <xf numFmtId="164" fontId="37" fillId="2" borderId="47" xfId="3" applyFont="1" applyFill="1" applyBorder="1" applyAlignment="1">
      <alignment horizontal="center" vertical="center" wrapText="1"/>
    </xf>
    <xf numFmtId="164" fontId="37" fillId="2" borderId="60" xfId="3" applyFont="1" applyFill="1" applyBorder="1" applyAlignment="1">
      <alignment horizontal="center" vertical="center" wrapText="1"/>
    </xf>
    <xf numFmtId="164" fontId="37" fillId="2" borderId="49" xfId="3" applyFont="1" applyFill="1" applyBorder="1" applyAlignment="1">
      <alignment horizontal="center" vertical="center" wrapText="1"/>
    </xf>
    <xf numFmtId="164" fontId="34" fillId="2" borderId="70" xfId="3"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6"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67" xfId="0" applyFont="1" applyFill="1" applyBorder="1" applyAlignment="1">
      <alignment horizontal="center" vertical="center" wrapText="1"/>
    </xf>
    <xf numFmtId="0" fontId="29" fillId="4" borderId="55" xfId="0" applyFont="1" applyFill="1" applyBorder="1" applyAlignment="1">
      <alignment horizontal="center" vertical="center" wrapText="1"/>
    </xf>
    <xf numFmtId="0" fontId="29" fillId="4" borderId="90"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0" fillId="5" borderId="9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99" xfId="0" applyFont="1" applyFill="1" applyBorder="1" applyAlignment="1">
      <alignment horizontal="center" vertical="center" wrapText="1"/>
    </xf>
    <xf numFmtId="0" fontId="29" fillId="4" borderId="110" xfId="0" applyFont="1" applyFill="1" applyBorder="1" applyAlignment="1">
      <alignment horizontal="center" vertical="center" wrapText="1"/>
    </xf>
    <xf numFmtId="0" fontId="29" fillId="4" borderId="107" xfId="0" applyFont="1" applyFill="1" applyBorder="1" applyAlignment="1">
      <alignment horizontal="center" vertical="center" wrapText="1"/>
    </xf>
    <xf numFmtId="0" fontId="29" fillId="4" borderId="108" xfId="0" applyFont="1" applyFill="1" applyBorder="1" applyAlignment="1">
      <alignment horizontal="center" vertical="center" wrapText="1"/>
    </xf>
    <xf numFmtId="0" fontId="29" fillId="4" borderId="105" xfId="0" applyFont="1" applyFill="1" applyBorder="1" applyAlignment="1">
      <alignment horizontal="center" vertical="center" wrapText="1"/>
    </xf>
    <xf numFmtId="0" fontId="29" fillId="4" borderId="106" xfId="0" applyFont="1" applyFill="1" applyBorder="1" applyAlignment="1">
      <alignment horizontal="center" vertical="center" wrapText="1"/>
    </xf>
    <xf numFmtId="0" fontId="29" fillId="4" borderId="103" xfId="0" applyFont="1" applyFill="1" applyBorder="1" applyAlignment="1">
      <alignment horizontal="center" vertical="center" wrapText="1"/>
    </xf>
    <xf numFmtId="0" fontId="29" fillId="4" borderId="104" xfId="0" applyFont="1" applyFill="1" applyBorder="1" applyAlignment="1">
      <alignment horizontal="center" vertical="center" wrapText="1"/>
    </xf>
    <xf numFmtId="0" fontId="10" fillId="8" borderId="98"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99" xfId="0" applyFont="1" applyFill="1" applyBorder="1" applyAlignment="1">
      <alignment horizontal="center" vertical="center" wrapText="1"/>
    </xf>
    <xf numFmtId="0" fontId="18" fillId="2" borderId="17" xfId="0" applyFont="1" applyFill="1" applyBorder="1" applyAlignment="1">
      <alignment horizontal="center" vertic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28" fillId="3" borderId="11" xfId="0" applyFont="1" applyFill="1" applyBorder="1" applyAlignment="1">
      <alignment horizontal="left" vertical="center" wrapText="1"/>
    </xf>
    <xf numFmtId="0" fontId="28" fillId="3" borderId="12" xfId="0" applyFont="1" applyFill="1" applyBorder="1" applyAlignment="1">
      <alignment horizontal="left" vertical="center" wrapText="1"/>
    </xf>
    <xf numFmtId="0" fontId="12" fillId="2" borderId="19" xfId="0" applyFont="1" applyFill="1" applyBorder="1" applyAlignment="1">
      <alignment horizontal="justify"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8" fillId="2" borderId="64" xfId="0" applyFont="1" applyFill="1" applyBorder="1" applyAlignment="1">
      <alignment horizontal="center" vertical="center"/>
    </xf>
    <xf numFmtId="0" fontId="18" fillId="2" borderId="68" xfId="0" applyFont="1" applyFill="1" applyBorder="1" applyAlignment="1">
      <alignment horizontal="center" vertical="center"/>
    </xf>
    <xf numFmtId="0" fontId="18" fillId="2" borderId="65"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9" xfId="0" applyFont="1" applyBorder="1" applyAlignment="1">
      <alignment horizontal="center" vertical="center"/>
    </xf>
    <xf numFmtId="0" fontId="8" fillId="0" borderId="3" xfId="0" applyFont="1" applyBorder="1" applyAlignment="1">
      <alignment horizontal="center" vertical="center"/>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2" xfId="0" applyFont="1" applyFill="1" applyBorder="1" applyAlignment="1">
      <alignment horizontal="justify"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14" fontId="4" fillId="0" borderId="31" xfId="0" applyNumberFormat="1" applyFont="1" applyBorder="1" applyAlignment="1">
      <alignment horizontal="left" vertical="center" wrapText="1"/>
    </xf>
    <xf numFmtId="14" fontId="4" fillId="0" borderId="32" xfId="0" applyNumberFormat="1" applyFont="1" applyBorder="1" applyAlignment="1">
      <alignment horizontal="left" vertical="center" wrapText="1"/>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7"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4" fillId="2" borderId="17" xfId="0" applyFont="1" applyFill="1" applyBorder="1" applyAlignment="1">
      <alignment horizontal="center"/>
    </xf>
    <xf numFmtId="0" fontId="14" fillId="2" borderId="18" xfId="0" applyFont="1" applyFill="1" applyBorder="1" applyAlignment="1">
      <alignment horizontal="center"/>
    </xf>
    <xf numFmtId="0" fontId="2" fillId="0" borderId="69"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7" xfId="0" applyFont="1" applyBorder="1" applyAlignment="1">
      <alignment horizontal="center" vertical="center"/>
    </xf>
    <xf numFmtId="0" fontId="2" fillId="0" borderId="97" xfId="0" applyFont="1" applyBorder="1" applyAlignment="1">
      <alignment horizontal="center" vertical="center"/>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xf>
    <xf numFmtId="0" fontId="2" fillId="0" borderId="87" xfId="0" applyFont="1" applyBorder="1" applyAlignment="1">
      <alignment horizontal="center" vertical="center"/>
    </xf>
    <xf numFmtId="0" fontId="2" fillId="0" borderId="87" xfId="0" applyFont="1" applyBorder="1" applyAlignment="1">
      <alignment horizontal="center" vertical="center" wrapText="1"/>
    </xf>
    <xf numFmtId="0" fontId="2" fillId="0" borderId="35" xfId="0" applyFont="1" applyBorder="1" applyAlignment="1">
      <alignment horizontal="center" vertical="center"/>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94" xfId="0" applyFont="1" applyBorder="1" applyAlignment="1">
      <alignment horizontal="center" vertical="center" wrapText="1"/>
    </xf>
    <xf numFmtId="0" fontId="34" fillId="0" borderId="95" xfId="0" applyFont="1" applyBorder="1" applyAlignment="1">
      <alignment horizontal="center" vertical="center" wrapText="1"/>
    </xf>
    <xf numFmtId="0" fontId="34" fillId="0" borderId="96" xfId="0" applyFont="1" applyBorder="1" applyAlignment="1">
      <alignment horizontal="center" vertical="center" wrapText="1"/>
    </xf>
    <xf numFmtId="0" fontId="35" fillId="0" borderId="97" xfId="0" applyFont="1" applyBorder="1" applyAlignment="1">
      <alignment horizontal="center" vertical="center" wrapText="1"/>
    </xf>
    <xf numFmtId="0" fontId="10" fillId="3" borderId="13" xfId="0" applyFont="1" applyFill="1" applyBorder="1" applyAlignment="1">
      <alignment horizontal="left" vertical="center" wrapText="1"/>
    </xf>
    <xf numFmtId="0" fontId="10" fillId="5" borderId="9"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29" fillId="4" borderId="66" xfId="0" applyFont="1" applyFill="1" applyBorder="1" applyAlignment="1">
      <alignment horizontal="center" vertical="center" wrapText="1"/>
    </xf>
    <xf numFmtId="0" fontId="29" fillId="4" borderId="56" xfId="0" applyFont="1" applyFill="1" applyBorder="1" applyAlignment="1">
      <alignment horizontal="center" vertical="center" wrapText="1"/>
    </xf>
    <xf numFmtId="0" fontId="29" fillId="4" borderId="91"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14" fillId="2" borderId="33" xfId="0" applyFont="1" applyFill="1" applyBorder="1" applyAlignment="1">
      <alignment horizontal="center"/>
    </xf>
    <xf numFmtId="0" fontId="14" fillId="2" borderId="35" xfId="0" applyFont="1" applyFill="1" applyBorder="1" applyAlignment="1">
      <alignment horizontal="center"/>
    </xf>
    <xf numFmtId="0" fontId="14" fillId="2" borderId="36" xfId="0" applyFont="1" applyFill="1" applyBorder="1" applyAlignment="1">
      <alignment horizontal="center"/>
    </xf>
    <xf numFmtId="0" fontId="21" fillId="2" borderId="31" xfId="0" applyFont="1" applyFill="1" applyBorder="1" applyAlignment="1">
      <alignment horizontal="center"/>
    </xf>
    <xf numFmtId="0" fontId="21" fillId="2" borderId="34" xfId="0" applyFont="1" applyFill="1" applyBorder="1" applyAlignment="1">
      <alignment horizontal="center"/>
    </xf>
    <xf numFmtId="0" fontId="21" fillId="2" borderId="32" xfId="0" applyFont="1" applyFill="1" applyBorder="1" applyAlignment="1">
      <alignment horizontal="center"/>
    </xf>
    <xf numFmtId="0" fontId="22" fillId="2" borderId="17" xfId="0" applyFont="1" applyFill="1" applyBorder="1" applyAlignment="1">
      <alignment horizontal="center"/>
    </xf>
    <xf numFmtId="0" fontId="22" fillId="2" borderId="18" xfId="0" applyFont="1" applyFill="1" applyBorder="1" applyAlignment="1">
      <alignment horizontal="center"/>
    </xf>
    <xf numFmtId="0" fontId="19" fillId="2" borderId="31" xfId="0" applyFont="1" applyFill="1" applyBorder="1" applyAlignment="1">
      <alignment horizontal="center"/>
    </xf>
    <xf numFmtId="0" fontId="19" fillId="2" borderId="34" xfId="0" applyFont="1" applyFill="1" applyBorder="1" applyAlignment="1">
      <alignment horizontal="center"/>
    </xf>
    <xf numFmtId="0" fontId="19" fillId="2" borderId="32" xfId="0" applyFont="1" applyFill="1" applyBorder="1" applyAlignment="1">
      <alignment horizontal="center"/>
    </xf>
    <xf numFmtId="0" fontId="17" fillId="6" borderId="5" xfId="0" applyFont="1" applyFill="1" applyBorder="1" applyAlignment="1">
      <alignment horizontal="center" vertical="center" wrapText="1"/>
    </xf>
    <xf numFmtId="0" fontId="17" fillId="6" borderId="0" xfId="0" applyFont="1" applyFill="1" applyAlignment="1">
      <alignment horizontal="center" vertical="center" wrapText="1"/>
    </xf>
    <xf numFmtId="14" fontId="15" fillId="0" borderId="38" xfId="0" applyNumberFormat="1" applyFont="1" applyBorder="1" applyAlignment="1">
      <alignment horizontal="center" vertical="center" wrapText="1"/>
    </xf>
    <xf numFmtId="14" fontId="15" fillId="0" borderId="43" xfId="0" applyNumberFormat="1" applyFont="1" applyBorder="1" applyAlignment="1">
      <alignment horizontal="center" vertical="center" wrapText="1"/>
    </xf>
    <xf numFmtId="14" fontId="15" fillId="0" borderId="44" xfId="0" applyNumberFormat="1"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14" fontId="13" fillId="0" borderId="38" xfId="0" applyNumberFormat="1" applyFont="1" applyBorder="1" applyAlignment="1">
      <alignment horizontal="center" vertical="center" wrapText="1"/>
    </xf>
    <xf numFmtId="14" fontId="13" fillId="0" borderId="43" xfId="0" applyNumberFormat="1" applyFont="1" applyBorder="1" applyAlignment="1">
      <alignment horizontal="center" vertical="center" wrapText="1"/>
    </xf>
    <xf numFmtId="14" fontId="13" fillId="0" borderId="44" xfId="0" applyNumberFormat="1" applyFont="1" applyBorder="1" applyAlignment="1">
      <alignment horizontal="center" vertical="center" wrapText="1"/>
    </xf>
  </cellXfs>
  <cellStyles count="5">
    <cellStyle name="Millares" xfId="1" builtinId="3"/>
    <cellStyle name="Millares [0]" xfId="2" builtinId="6"/>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1506680</xdr:colOff>
      <xdr:row>0</xdr:row>
      <xdr:rowOff>0</xdr:rowOff>
    </xdr:from>
    <xdr:to>
      <xdr:col>5</xdr:col>
      <xdr:colOff>760738</xdr:colOff>
      <xdr:row>2</xdr:row>
      <xdr:rowOff>588817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7771" y="0"/>
          <a:ext cx="3704831" cy="1835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1506680</xdr:colOff>
      <xdr:row>0</xdr:row>
      <xdr:rowOff>0</xdr:rowOff>
    </xdr:from>
    <xdr:to>
      <xdr:col>5</xdr:col>
      <xdr:colOff>761032</xdr:colOff>
      <xdr:row>2</xdr:row>
      <xdr:rowOff>588817</xdr:rowOff>
    </xdr:to>
    <xdr:pic>
      <xdr:nvPicPr>
        <xdr:cNvPr id="2" name="Imagen 1">
          <a:extLst>
            <a:ext uri="{FF2B5EF4-FFF2-40B4-BE49-F238E27FC236}">
              <a16:creationId xmlns:a16="http://schemas.microsoft.com/office/drawing/2014/main" id="{AC216EBA-28F0-414C-A553-A80A84B512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6905" y="0"/>
          <a:ext cx="3697038" cy="18270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133350</xdr:colOff>
      <xdr:row>0</xdr:row>
      <xdr:rowOff>133350</xdr:rowOff>
    </xdr:from>
    <xdr:to>
      <xdr:col>5</xdr:col>
      <xdr:colOff>1870710</xdr:colOff>
      <xdr:row>2</xdr:row>
      <xdr:rowOff>92710</xdr:rowOff>
    </xdr:to>
    <xdr:pic>
      <xdr:nvPicPr>
        <xdr:cNvPr id="4" name="Imagen 3">
          <a:extLst>
            <a:ext uri="{FF2B5EF4-FFF2-40B4-BE49-F238E27FC236}">
              <a16:creationId xmlns:a16="http://schemas.microsoft.com/office/drawing/2014/main" id="{1EA42B5E-6023-C1D5-0EEF-58367F4C9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0" y="133350"/>
          <a:ext cx="1737360" cy="368935"/>
        </a:xfrm>
        <a:prstGeom prst="rect">
          <a:avLst/>
        </a:prstGeom>
        <a:noFill/>
        <a:ln>
          <a:noFill/>
        </a:ln>
      </xdr:spPr>
    </xdr:pic>
    <xdr:clientData/>
  </xdr:twoCellAnchor>
  <xdr:twoCellAnchor editAs="oneCell">
    <xdr:from>
      <xdr:col>0</xdr:col>
      <xdr:colOff>200025</xdr:colOff>
      <xdr:row>0</xdr:row>
      <xdr:rowOff>38100</xdr:rowOff>
    </xdr:from>
    <xdr:to>
      <xdr:col>0</xdr:col>
      <xdr:colOff>1869440</xdr:colOff>
      <xdr:row>2</xdr:row>
      <xdr:rowOff>209550</xdr:rowOff>
    </xdr:to>
    <xdr:pic>
      <xdr:nvPicPr>
        <xdr:cNvPr id="6" name="Imagen 5">
          <a:extLst>
            <a:ext uri="{FF2B5EF4-FFF2-40B4-BE49-F238E27FC236}">
              <a16:creationId xmlns:a16="http://schemas.microsoft.com/office/drawing/2014/main" id="{4E754DE2-E5B4-12DC-B36F-3E2D25FEEC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38100"/>
          <a:ext cx="1669415" cy="5810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D60"/>
  <sheetViews>
    <sheetView showGridLines="0" tabSelected="1" zoomScale="55" zoomScaleNormal="55" workbookViewId="0">
      <selection activeCell="B22" sqref="B22:B41"/>
    </sheetView>
  </sheetViews>
  <sheetFormatPr baseColWidth="10" defaultColWidth="11.42578125" defaultRowHeight="17.25" x14ac:dyDescent="0.3"/>
  <cols>
    <col min="1" max="1" width="27" style="16" customWidth="1"/>
    <col min="2" max="2" width="39.140625" style="16" customWidth="1"/>
    <col min="3" max="3" width="23.85546875" style="16" hidden="1" customWidth="1"/>
    <col min="4" max="4" width="24" style="16" hidden="1" customWidth="1"/>
    <col min="5" max="5" width="27.5703125" style="16" customWidth="1"/>
    <col min="6" max="6" width="24" style="16" customWidth="1"/>
    <col min="7" max="7" width="21" style="16" hidden="1" customWidth="1"/>
    <col min="8" max="8" width="23.7109375" style="16" hidden="1" customWidth="1"/>
    <col min="9" max="9" width="21.42578125" style="19" customWidth="1"/>
    <col min="10" max="10" width="8.7109375" style="20" customWidth="1"/>
    <col min="11" max="11" width="35.7109375" style="16" customWidth="1"/>
    <col min="12" max="12" width="27.5703125" style="16" customWidth="1"/>
    <col min="13" max="13" width="20.42578125" style="16" customWidth="1"/>
    <col min="14" max="14" width="20.140625" style="16" customWidth="1"/>
    <col min="15" max="15" width="42.85546875" style="21" customWidth="1"/>
    <col min="16" max="16" width="22" style="21" customWidth="1"/>
    <col min="17" max="17" width="17.42578125" style="21" customWidth="1"/>
    <col min="18" max="18" width="18.42578125" style="21" customWidth="1"/>
    <col min="19" max="19" width="19.42578125" style="21" customWidth="1"/>
    <col min="20" max="20" width="18.140625" style="21" customWidth="1"/>
    <col min="21" max="21" width="24.42578125" style="22" customWidth="1"/>
    <col min="22" max="22" width="19.7109375" style="22" hidden="1" customWidth="1"/>
    <col min="23" max="23" width="67.85546875" style="21" customWidth="1"/>
    <col min="24" max="25" width="20.28515625" style="23" customWidth="1"/>
    <col min="26" max="26" width="16.85546875" style="21" customWidth="1"/>
    <col min="27" max="27" width="15.140625" style="21" customWidth="1"/>
    <col min="28" max="29" width="11.28515625" style="24" customWidth="1"/>
    <col min="30" max="30" width="6.28515625" style="16" customWidth="1"/>
    <col min="31" max="31" width="9.28515625" style="16" customWidth="1"/>
    <col min="32" max="32" width="10.85546875" style="24" customWidth="1"/>
    <col min="33" max="33" width="10.28515625" style="24" customWidth="1"/>
    <col min="34" max="34" width="6.140625" style="16" customWidth="1"/>
    <col min="35" max="35" width="8.140625" style="16" customWidth="1"/>
    <col min="36" max="37" width="11" style="24" customWidth="1"/>
    <col min="38" max="38" width="7.28515625" style="16" customWidth="1"/>
    <col min="39" max="39" width="8.28515625" style="16" customWidth="1"/>
    <col min="40" max="40" width="13" style="24" customWidth="1"/>
    <col min="41" max="41" width="10.7109375" style="24" customWidth="1"/>
    <col min="42" max="42" width="7" style="16" customWidth="1"/>
    <col min="43" max="43" width="7.42578125" style="16" customWidth="1"/>
    <col min="44" max="44" width="19" style="22" customWidth="1"/>
    <col min="45" max="45" width="15.28515625" style="22" customWidth="1"/>
    <col min="46" max="47" width="11.42578125" style="16" customWidth="1"/>
    <col min="48" max="48" width="25" style="25" customWidth="1"/>
    <col min="49" max="49" width="27.7109375" style="25" customWidth="1"/>
    <col min="50" max="50" width="41.5703125" style="16" customWidth="1"/>
    <col min="51" max="52" width="30.140625" style="16" customWidth="1"/>
    <col min="53" max="53" width="35.28515625" style="16" customWidth="1"/>
    <col min="54" max="54" width="41.140625" style="16" bestFit="1" customWidth="1"/>
    <col min="55" max="55" width="27.140625" style="16" hidden="1" customWidth="1"/>
    <col min="56" max="56" width="26.140625" style="16" hidden="1" customWidth="1"/>
    <col min="57" max="16384" width="11.42578125" style="16"/>
  </cols>
  <sheetData>
    <row r="1" spans="1:49" ht="48.75" customHeight="1" x14ac:dyDescent="0.3">
      <c r="A1" s="430"/>
      <c r="B1" s="430"/>
      <c r="C1" s="430"/>
      <c r="D1" s="430"/>
      <c r="E1" s="430"/>
      <c r="F1" s="430"/>
      <c r="G1" s="430"/>
      <c r="H1" s="391" t="s">
        <v>0</v>
      </c>
      <c r="I1" s="391"/>
      <c r="J1" s="391"/>
      <c r="K1" s="391"/>
      <c r="L1" s="391"/>
      <c r="M1" s="391"/>
      <c r="N1" s="391"/>
      <c r="O1" s="391"/>
      <c r="P1" s="391"/>
      <c r="Q1" s="391"/>
      <c r="R1" s="391"/>
      <c r="S1" s="391"/>
      <c r="T1" s="397" t="s">
        <v>1</v>
      </c>
      <c r="U1" s="397"/>
      <c r="V1" s="397"/>
      <c r="W1" s="397"/>
      <c r="X1" s="16"/>
      <c r="Y1" s="16"/>
    </row>
    <row r="2" spans="1:49" ht="48.75" customHeight="1" x14ac:dyDescent="0.3">
      <c r="A2" s="430"/>
      <c r="B2" s="430"/>
      <c r="C2" s="430"/>
      <c r="D2" s="430"/>
      <c r="E2" s="430"/>
      <c r="F2" s="430"/>
      <c r="G2" s="430"/>
      <c r="H2" s="391" t="s">
        <v>2</v>
      </c>
      <c r="I2" s="391"/>
      <c r="J2" s="391"/>
      <c r="K2" s="391"/>
      <c r="L2" s="391"/>
      <c r="M2" s="391"/>
      <c r="N2" s="391"/>
      <c r="O2" s="391"/>
      <c r="P2" s="391"/>
      <c r="Q2" s="391"/>
      <c r="R2" s="391"/>
      <c r="S2" s="391"/>
      <c r="T2" s="397" t="s">
        <v>3</v>
      </c>
      <c r="U2" s="397"/>
      <c r="V2" s="397"/>
      <c r="W2" s="397"/>
      <c r="X2" s="16"/>
      <c r="Y2" s="16"/>
    </row>
    <row r="3" spans="1:49" ht="48.75" customHeight="1" thickBot="1" x14ac:dyDescent="0.35">
      <c r="A3" s="431"/>
      <c r="B3" s="431"/>
      <c r="C3" s="431"/>
      <c r="D3" s="431"/>
      <c r="E3" s="431"/>
      <c r="F3" s="431"/>
      <c r="G3" s="431"/>
      <c r="H3" s="399" t="s">
        <v>4</v>
      </c>
      <c r="I3" s="400"/>
      <c r="J3" s="400"/>
      <c r="K3" s="400"/>
      <c r="L3" s="400"/>
      <c r="M3" s="400"/>
      <c r="N3" s="400"/>
      <c r="O3" s="400"/>
      <c r="P3" s="400"/>
      <c r="Q3" s="400"/>
      <c r="R3" s="400"/>
      <c r="S3" s="401"/>
      <c r="T3" s="398" t="s">
        <v>5</v>
      </c>
      <c r="U3" s="398"/>
      <c r="V3" s="398"/>
      <c r="W3" s="398"/>
      <c r="X3" s="16"/>
      <c r="Y3" s="16"/>
    </row>
    <row r="4" spans="1:49" ht="18" thickTop="1" x14ac:dyDescent="0.3">
      <c r="A4" s="1"/>
      <c r="B4" s="1"/>
      <c r="C4" s="1"/>
      <c r="D4" s="1"/>
      <c r="E4" s="1"/>
      <c r="F4" s="1"/>
      <c r="G4" s="1"/>
      <c r="H4" s="1"/>
      <c r="I4" s="2"/>
      <c r="J4" s="3"/>
      <c r="K4" s="1"/>
      <c r="L4" s="1"/>
      <c r="M4" s="1"/>
      <c r="N4" s="1"/>
      <c r="O4" s="4"/>
      <c r="P4" s="4"/>
      <c r="Q4" s="4"/>
      <c r="R4" s="4"/>
      <c r="S4" s="1"/>
      <c r="T4" s="1"/>
      <c r="U4" s="1"/>
      <c r="V4" s="1"/>
      <c r="W4" s="1"/>
      <c r="X4" s="1"/>
      <c r="Y4" s="1"/>
    </row>
    <row r="5" spans="1:49" x14ac:dyDescent="0.3">
      <c r="A5" s="31"/>
      <c r="B5" s="32"/>
      <c r="C5" s="32"/>
      <c r="D5" s="32"/>
      <c r="E5" s="32"/>
      <c r="F5" s="32"/>
      <c r="G5" s="32"/>
      <c r="H5" s="32"/>
      <c r="I5" s="33"/>
      <c r="J5" s="34"/>
      <c r="K5" s="32"/>
      <c r="L5" s="32"/>
      <c r="M5" s="32"/>
      <c r="N5" s="32"/>
      <c r="O5" s="35"/>
      <c r="P5" s="35"/>
      <c r="Q5" s="35"/>
      <c r="R5" s="35"/>
      <c r="S5" s="32"/>
      <c r="T5" s="32"/>
      <c r="U5" s="32"/>
      <c r="V5" s="32"/>
      <c r="W5" s="32"/>
      <c r="X5" s="416"/>
      <c r="Y5" s="417"/>
    </row>
    <row r="6" spans="1:49" ht="18" thickBot="1" x14ac:dyDescent="0.35">
      <c r="A6" s="36"/>
      <c r="B6" s="1"/>
      <c r="C6" s="1"/>
      <c r="D6" s="1"/>
      <c r="E6" s="1"/>
      <c r="F6" s="1"/>
      <c r="G6" s="1"/>
      <c r="H6" s="1"/>
      <c r="I6" s="2"/>
      <c r="J6" s="3"/>
      <c r="K6" s="1"/>
      <c r="L6" s="1"/>
      <c r="M6" s="1"/>
      <c r="N6" s="1"/>
      <c r="O6" s="4"/>
      <c r="P6" s="4"/>
      <c r="Q6" s="4"/>
      <c r="R6" s="4"/>
      <c r="S6" s="1"/>
      <c r="T6" s="1"/>
      <c r="U6" s="1"/>
      <c r="V6" s="1"/>
      <c r="W6" s="1"/>
      <c r="X6" s="418"/>
      <c r="Y6" s="419"/>
    </row>
    <row r="7" spans="1:49" ht="42.75" customHeight="1" thickBot="1" x14ac:dyDescent="0.35">
      <c r="A7" s="37"/>
      <c r="B7" s="38"/>
      <c r="C7" s="394" t="s">
        <v>6</v>
      </c>
      <c r="D7" s="395"/>
      <c r="E7" s="337"/>
      <c r="F7" s="337"/>
      <c r="G7" s="422" t="s">
        <v>7</v>
      </c>
      <c r="H7" s="423"/>
      <c r="I7" s="423"/>
      <c r="J7" s="423"/>
      <c r="K7" s="423"/>
      <c r="L7" s="423"/>
      <c r="M7" s="423"/>
      <c r="N7" s="423"/>
      <c r="O7" s="423"/>
      <c r="P7" s="423"/>
      <c r="Q7" s="424"/>
      <c r="R7" s="27"/>
      <c r="S7" s="425" t="s">
        <v>8</v>
      </c>
      <c r="T7" s="426"/>
      <c r="U7" s="426"/>
      <c r="V7" s="412" t="s">
        <v>9</v>
      </c>
      <c r="W7" s="413"/>
      <c r="X7" s="418"/>
      <c r="Y7" s="419"/>
    </row>
    <row r="8" spans="1:49" ht="42.75" customHeight="1" thickBot="1" x14ac:dyDescent="0.35">
      <c r="A8" s="37"/>
      <c r="B8" s="38"/>
      <c r="C8" s="394" t="s">
        <v>10</v>
      </c>
      <c r="D8" s="395"/>
      <c r="E8" s="337"/>
      <c r="F8" s="337"/>
      <c r="G8" s="396" t="s">
        <v>255</v>
      </c>
      <c r="H8" s="396"/>
      <c r="I8" s="396"/>
      <c r="J8" s="396"/>
      <c r="K8" s="396"/>
      <c r="L8" s="396"/>
      <c r="M8" s="396"/>
      <c r="N8" s="396"/>
      <c r="O8" s="396"/>
      <c r="P8" s="396"/>
      <c r="Q8" s="396"/>
      <c r="R8" s="28"/>
      <c r="S8" s="427" t="s">
        <v>11</v>
      </c>
      <c r="T8" s="428"/>
      <c r="U8" s="429"/>
      <c r="V8" s="412">
        <v>1</v>
      </c>
      <c r="W8" s="413"/>
      <c r="X8" s="418"/>
      <c r="Y8" s="419"/>
    </row>
    <row r="9" spans="1:49" ht="42.75" customHeight="1" thickBot="1" x14ac:dyDescent="0.35">
      <c r="A9" s="37"/>
      <c r="B9" s="38"/>
      <c r="C9" s="394" t="s">
        <v>12</v>
      </c>
      <c r="D9" s="395"/>
      <c r="E9" s="337"/>
      <c r="F9" s="337"/>
      <c r="G9" s="396" t="s">
        <v>13</v>
      </c>
      <c r="H9" s="396"/>
      <c r="I9" s="396"/>
      <c r="J9" s="396"/>
      <c r="K9" s="396"/>
      <c r="L9" s="396"/>
      <c r="M9" s="396"/>
      <c r="N9" s="396"/>
      <c r="O9" s="396"/>
      <c r="P9" s="396"/>
      <c r="Q9" s="396"/>
      <c r="R9" s="28"/>
      <c r="S9" s="427" t="s">
        <v>14</v>
      </c>
      <c r="T9" s="428"/>
      <c r="U9" s="429"/>
      <c r="V9" s="414">
        <v>45687</v>
      </c>
      <c r="W9" s="415"/>
      <c r="X9" s="418"/>
      <c r="Y9" s="419"/>
    </row>
    <row r="10" spans="1:49" ht="42.75" customHeight="1" thickBot="1" x14ac:dyDescent="0.35">
      <c r="A10" s="37"/>
      <c r="B10" s="38"/>
      <c r="C10" s="394" t="s">
        <v>15</v>
      </c>
      <c r="D10" s="395"/>
      <c r="E10" s="337"/>
      <c r="F10" s="337"/>
      <c r="G10" s="396" t="s">
        <v>16</v>
      </c>
      <c r="H10" s="396"/>
      <c r="I10" s="396"/>
      <c r="J10" s="396"/>
      <c r="K10" s="396"/>
      <c r="L10" s="396"/>
      <c r="M10" s="396"/>
      <c r="N10" s="396"/>
      <c r="O10" s="396"/>
      <c r="P10" s="396"/>
      <c r="Q10" s="396"/>
      <c r="R10" s="28"/>
      <c r="S10" s="427" t="s">
        <v>17</v>
      </c>
      <c r="T10" s="428"/>
      <c r="U10" s="429"/>
      <c r="V10" s="414">
        <v>45688</v>
      </c>
      <c r="W10" s="415"/>
      <c r="X10" s="418"/>
      <c r="Y10" s="419"/>
    </row>
    <row r="11" spans="1:49" ht="42.75" customHeight="1" thickBot="1" x14ac:dyDescent="0.35">
      <c r="A11" s="37"/>
      <c r="B11" s="38"/>
      <c r="C11" s="394" t="s">
        <v>18</v>
      </c>
      <c r="D11" s="395"/>
      <c r="E11" s="337"/>
      <c r="F11" s="337"/>
      <c r="G11" s="396" t="s">
        <v>19</v>
      </c>
      <c r="H11" s="396"/>
      <c r="I11" s="396"/>
      <c r="J11" s="396"/>
      <c r="K11" s="396"/>
      <c r="L11" s="396"/>
      <c r="M11" s="396"/>
      <c r="N11" s="396"/>
      <c r="O11" s="396"/>
      <c r="P11" s="396"/>
      <c r="Q11" s="396"/>
      <c r="R11" s="28"/>
      <c r="S11" s="29"/>
      <c r="T11" s="30"/>
      <c r="U11" s="30"/>
      <c r="V11" s="30"/>
      <c r="W11" s="30"/>
      <c r="X11" s="418"/>
      <c r="Y11" s="419"/>
    </row>
    <row r="12" spans="1:49" ht="42.75" customHeight="1" thickBot="1" x14ac:dyDescent="0.35">
      <c r="A12" s="37"/>
      <c r="B12" s="38"/>
      <c r="C12" s="394" t="s">
        <v>20</v>
      </c>
      <c r="D12" s="395"/>
      <c r="E12" s="337"/>
      <c r="F12" s="337"/>
      <c r="G12" s="406" t="s">
        <v>21</v>
      </c>
      <c r="H12" s="407"/>
      <c r="I12" s="407"/>
      <c r="J12" s="407"/>
      <c r="K12" s="407"/>
      <c r="L12" s="407"/>
      <c r="M12" s="407"/>
      <c r="N12" s="407"/>
      <c r="O12" s="407"/>
      <c r="P12" s="407"/>
      <c r="Q12" s="408"/>
      <c r="R12" s="28"/>
      <c r="S12" s="38"/>
      <c r="T12" s="38"/>
      <c r="U12" s="38"/>
      <c r="V12" s="38"/>
      <c r="W12" s="38"/>
      <c r="X12" s="418"/>
      <c r="Y12" s="419"/>
    </row>
    <row r="13" spans="1:49" ht="17.25" customHeight="1" x14ac:dyDescent="0.3">
      <c r="A13" s="39"/>
      <c r="B13" s="40"/>
      <c r="C13" s="40"/>
      <c r="D13" s="40"/>
      <c r="E13" s="40"/>
      <c r="F13" s="40"/>
      <c r="G13" s="40"/>
      <c r="H13" s="40"/>
      <c r="I13" s="41"/>
      <c r="J13" s="42"/>
      <c r="K13" s="40"/>
      <c r="L13" s="40"/>
      <c r="M13" s="40"/>
      <c r="N13" s="40"/>
      <c r="O13" s="43"/>
      <c r="P13" s="43"/>
      <c r="Q13" s="43"/>
      <c r="R13" s="43"/>
      <c r="S13" s="43"/>
      <c r="T13" s="43"/>
      <c r="U13" s="44"/>
      <c r="V13" s="44"/>
      <c r="W13" s="43"/>
      <c r="X13" s="420"/>
      <c r="Y13" s="421"/>
    </row>
    <row r="16" spans="1:49" s="1" customFormat="1" ht="12.6" customHeight="1" x14ac:dyDescent="0.3">
      <c r="I16" s="2"/>
      <c r="J16" s="3"/>
      <c r="O16" s="4"/>
      <c r="P16" s="4"/>
      <c r="Q16" s="4"/>
      <c r="R16" s="4"/>
      <c r="S16" s="4"/>
      <c r="T16" s="4"/>
      <c r="U16" s="5"/>
      <c r="V16" s="5"/>
      <c r="W16" s="4"/>
      <c r="X16" s="6"/>
      <c r="Y16" s="6"/>
      <c r="Z16" s="4"/>
      <c r="AA16" s="4"/>
      <c r="AB16" s="7"/>
      <c r="AC16" s="7"/>
      <c r="AF16" s="7"/>
      <c r="AG16" s="7"/>
      <c r="AJ16" s="7"/>
      <c r="AK16" s="7"/>
      <c r="AN16" s="7"/>
      <c r="AO16" s="7"/>
      <c r="AR16" s="5"/>
      <c r="AS16" s="5"/>
      <c r="AV16" s="8"/>
      <c r="AW16" s="8"/>
    </row>
    <row r="17" spans="1:56" s="1" customFormat="1" ht="28.5" customHeight="1" thickBot="1" x14ac:dyDescent="0.35">
      <c r="A17" s="9"/>
      <c r="B17" s="10"/>
      <c r="C17" s="10"/>
      <c r="D17" s="10"/>
      <c r="E17" s="10"/>
      <c r="F17" s="10"/>
      <c r="G17" s="10"/>
      <c r="H17" s="10"/>
      <c r="I17" s="11"/>
      <c r="J17" s="12"/>
      <c r="K17" s="10"/>
      <c r="L17" s="10"/>
      <c r="M17" s="10"/>
      <c r="N17" s="10"/>
      <c r="O17" s="4"/>
      <c r="P17" s="4"/>
      <c r="Q17" s="4"/>
      <c r="R17" s="4"/>
      <c r="S17" s="4"/>
      <c r="T17" s="4"/>
      <c r="U17" s="5"/>
      <c r="V17" s="5"/>
      <c r="W17" s="4"/>
      <c r="X17" s="6"/>
      <c r="Y17" s="6"/>
      <c r="Z17" s="4"/>
      <c r="AA17" s="4"/>
      <c r="AB17" s="7"/>
      <c r="AC17" s="7"/>
      <c r="AF17" s="7"/>
      <c r="AG17" s="7"/>
      <c r="AJ17" s="7"/>
      <c r="AK17" s="7"/>
      <c r="AN17" s="7"/>
      <c r="AO17" s="7"/>
      <c r="AR17" s="5"/>
      <c r="AS17" s="5"/>
      <c r="AV17" s="8"/>
      <c r="AW17" s="8"/>
    </row>
    <row r="18" spans="1:56" s="13" customFormat="1" ht="51.6" customHeight="1" thickBot="1" x14ac:dyDescent="0.3">
      <c r="A18" s="409" t="s">
        <v>23</v>
      </c>
      <c r="B18" s="410"/>
      <c r="C18" s="410"/>
      <c r="D18" s="410"/>
      <c r="E18" s="410"/>
      <c r="F18" s="410"/>
      <c r="G18" s="410"/>
      <c r="H18" s="410"/>
      <c r="I18" s="410"/>
      <c r="J18" s="410"/>
      <c r="K18" s="410"/>
      <c r="L18" s="410"/>
      <c r="M18" s="410"/>
      <c r="N18" s="411"/>
      <c r="O18" s="402" t="s">
        <v>24</v>
      </c>
      <c r="P18" s="403"/>
      <c r="Q18" s="403"/>
      <c r="R18" s="403"/>
      <c r="S18" s="403"/>
      <c r="T18" s="403"/>
      <c r="U18" s="403"/>
      <c r="V18" s="403"/>
      <c r="W18" s="404"/>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405"/>
    </row>
    <row r="19" spans="1:56" s="14" customFormat="1" ht="43.5" customHeight="1" thickBot="1" x14ac:dyDescent="0.3">
      <c r="A19" s="366" t="s">
        <v>25</v>
      </c>
      <c r="B19" s="366" t="s">
        <v>26</v>
      </c>
      <c r="C19" s="365" t="s">
        <v>27</v>
      </c>
      <c r="D19" s="363"/>
      <c r="E19" s="366" t="s">
        <v>28</v>
      </c>
      <c r="F19" s="366" t="s">
        <v>29</v>
      </c>
      <c r="G19" s="366" t="s">
        <v>30</v>
      </c>
      <c r="H19" s="366" t="s">
        <v>31</v>
      </c>
      <c r="I19" s="366" t="s">
        <v>32</v>
      </c>
      <c r="J19" s="365" t="s">
        <v>33</v>
      </c>
      <c r="K19" s="363"/>
      <c r="L19" s="366" t="s">
        <v>34</v>
      </c>
      <c r="M19" s="360" t="s">
        <v>35</v>
      </c>
      <c r="N19" s="369" t="s">
        <v>36</v>
      </c>
      <c r="O19" s="372" t="s">
        <v>37</v>
      </c>
      <c r="P19" s="372" t="s">
        <v>38</v>
      </c>
      <c r="Q19" s="372" t="s">
        <v>39</v>
      </c>
      <c r="R19" s="375" t="s">
        <v>40</v>
      </c>
      <c r="S19" s="376"/>
      <c r="T19" s="377"/>
      <c r="U19" s="378" t="s">
        <v>41</v>
      </c>
      <c r="V19" s="388" t="s">
        <v>42</v>
      </c>
      <c r="W19" s="381" t="s">
        <v>43</v>
      </c>
      <c r="X19" s="362" t="s">
        <v>44</v>
      </c>
      <c r="Y19" s="363"/>
      <c r="Z19" s="365" t="s">
        <v>45</v>
      </c>
      <c r="AA19" s="363"/>
      <c r="AB19" s="360" t="s">
        <v>46</v>
      </c>
      <c r="AC19" s="361"/>
      <c r="AD19" s="361"/>
      <c r="AE19" s="361"/>
      <c r="AF19" s="361"/>
      <c r="AG19" s="361"/>
      <c r="AH19" s="361"/>
      <c r="AI19" s="361"/>
      <c r="AJ19" s="361"/>
      <c r="AK19" s="361"/>
      <c r="AL19" s="361"/>
      <c r="AM19" s="361"/>
      <c r="AN19" s="361"/>
      <c r="AO19" s="361"/>
      <c r="AP19" s="361"/>
      <c r="AQ19" s="361"/>
      <c r="AR19" s="361"/>
      <c r="AS19" s="361"/>
      <c r="AT19" s="361"/>
      <c r="AU19" s="364"/>
      <c r="AV19" s="360" t="s">
        <v>47</v>
      </c>
      <c r="AW19" s="361"/>
      <c r="AX19" s="361"/>
      <c r="AY19" s="361"/>
      <c r="AZ19" s="361"/>
      <c r="BA19" s="361"/>
      <c r="BB19" s="361"/>
      <c r="BC19" s="361"/>
      <c r="BD19" s="361"/>
    </row>
    <row r="20" spans="1:56" s="15" customFormat="1" ht="27.75" customHeight="1" thickBot="1" x14ac:dyDescent="0.3">
      <c r="A20" s="367"/>
      <c r="B20" s="367"/>
      <c r="C20" s="360"/>
      <c r="D20" s="364"/>
      <c r="E20" s="367"/>
      <c r="F20" s="367"/>
      <c r="G20" s="367"/>
      <c r="H20" s="367"/>
      <c r="I20" s="367"/>
      <c r="J20" s="360"/>
      <c r="K20" s="364"/>
      <c r="L20" s="367"/>
      <c r="M20" s="346"/>
      <c r="N20" s="370"/>
      <c r="O20" s="373"/>
      <c r="P20" s="373"/>
      <c r="Q20" s="373"/>
      <c r="R20" s="375"/>
      <c r="S20" s="376"/>
      <c r="T20" s="377"/>
      <c r="U20" s="379"/>
      <c r="V20" s="389"/>
      <c r="W20" s="382"/>
      <c r="X20" s="384" t="s">
        <v>48</v>
      </c>
      <c r="Y20" s="386" t="s">
        <v>49</v>
      </c>
      <c r="Z20" s="361"/>
      <c r="AA20" s="364"/>
      <c r="AB20" s="346" t="s">
        <v>50</v>
      </c>
      <c r="AC20" s="347"/>
      <c r="AD20" s="347"/>
      <c r="AE20" s="348"/>
      <c r="AF20" s="346" t="s">
        <v>51</v>
      </c>
      <c r="AG20" s="347"/>
      <c r="AH20" s="347"/>
      <c r="AI20" s="348"/>
      <c r="AJ20" s="346" t="s">
        <v>52</v>
      </c>
      <c r="AK20" s="347"/>
      <c r="AL20" s="347"/>
      <c r="AM20" s="348"/>
      <c r="AN20" s="346" t="s">
        <v>53</v>
      </c>
      <c r="AO20" s="347"/>
      <c r="AP20" s="347"/>
      <c r="AQ20" s="348"/>
      <c r="AR20" s="346" t="s">
        <v>54</v>
      </c>
      <c r="AS20" s="341"/>
      <c r="AT20" s="341"/>
      <c r="AU20" s="342"/>
      <c r="AV20" s="340" t="s">
        <v>216</v>
      </c>
      <c r="AW20" s="341"/>
      <c r="AX20" s="342"/>
      <c r="AY20" s="340" t="s">
        <v>230</v>
      </c>
      <c r="AZ20" s="341"/>
      <c r="BA20" s="341"/>
      <c r="BB20" s="341"/>
      <c r="BC20" s="340" t="s">
        <v>55</v>
      </c>
      <c r="BD20" s="341"/>
    </row>
    <row r="21" spans="1:56" s="15" customFormat="1" ht="53.25" customHeight="1" thickBot="1" x14ac:dyDescent="0.3">
      <c r="A21" s="368"/>
      <c r="B21" s="368"/>
      <c r="C21" s="392" t="s">
        <v>56</v>
      </c>
      <c r="D21" s="393"/>
      <c r="E21" s="368"/>
      <c r="F21" s="368"/>
      <c r="G21" s="368"/>
      <c r="H21" s="368"/>
      <c r="I21" s="368"/>
      <c r="J21" s="76" t="s">
        <v>57</v>
      </c>
      <c r="K21" s="76" t="s">
        <v>10</v>
      </c>
      <c r="L21" s="368"/>
      <c r="M21" s="340"/>
      <c r="N21" s="371"/>
      <c r="O21" s="374"/>
      <c r="P21" s="374"/>
      <c r="Q21" s="374"/>
      <c r="R21" s="206" t="s">
        <v>58</v>
      </c>
      <c r="S21" s="206" t="s">
        <v>59</v>
      </c>
      <c r="T21" s="206" t="s">
        <v>60</v>
      </c>
      <c r="U21" s="380"/>
      <c r="V21" s="390" t="s">
        <v>61</v>
      </c>
      <c r="W21" s="383"/>
      <c r="X21" s="385"/>
      <c r="Y21" s="387"/>
      <c r="Z21" s="225" t="s">
        <v>62</v>
      </c>
      <c r="AA21" s="183" t="s">
        <v>63</v>
      </c>
      <c r="AB21" s="77" t="s">
        <v>64</v>
      </c>
      <c r="AC21" s="77" t="s">
        <v>65</v>
      </c>
      <c r="AD21" s="77" t="s">
        <v>66</v>
      </c>
      <c r="AE21" s="77" t="s">
        <v>67</v>
      </c>
      <c r="AF21" s="77" t="s">
        <v>64</v>
      </c>
      <c r="AG21" s="77" t="s">
        <v>65</v>
      </c>
      <c r="AH21" s="77" t="s">
        <v>66</v>
      </c>
      <c r="AI21" s="77" t="s">
        <v>67</v>
      </c>
      <c r="AJ21" s="77" t="s">
        <v>64</v>
      </c>
      <c r="AK21" s="77" t="s">
        <v>65</v>
      </c>
      <c r="AL21" s="77" t="s">
        <v>66</v>
      </c>
      <c r="AM21" s="77" t="s">
        <v>67</v>
      </c>
      <c r="AN21" s="77" t="s">
        <v>64</v>
      </c>
      <c r="AO21" s="77" t="s">
        <v>65</v>
      </c>
      <c r="AP21" s="77" t="s">
        <v>66</v>
      </c>
      <c r="AQ21" s="77" t="s">
        <v>67</v>
      </c>
      <c r="AR21" s="78" t="s">
        <v>64</v>
      </c>
      <c r="AS21" s="77" t="s">
        <v>65</v>
      </c>
      <c r="AT21" s="79" t="s">
        <v>66</v>
      </c>
      <c r="AU21" s="80" t="s">
        <v>67</v>
      </c>
      <c r="AV21" s="81" t="s">
        <v>68</v>
      </c>
      <c r="AW21" s="230" t="s">
        <v>69</v>
      </c>
      <c r="AX21" s="83" t="s">
        <v>70</v>
      </c>
      <c r="AY21" s="84" t="s">
        <v>68</v>
      </c>
      <c r="AZ21" s="85" t="s">
        <v>69</v>
      </c>
      <c r="BA21" s="86" t="s">
        <v>71</v>
      </c>
      <c r="BB21" s="86" t="s">
        <v>72</v>
      </c>
      <c r="BC21" s="86" t="s">
        <v>68</v>
      </c>
      <c r="BD21" s="87" t="s">
        <v>69</v>
      </c>
    </row>
    <row r="22" spans="1:56" ht="64.5" customHeight="1" x14ac:dyDescent="0.3">
      <c r="A22" s="432" t="s">
        <v>73</v>
      </c>
      <c r="B22" s="435" t="s">
        <v>74</v>
      </c>
      <c r="C22" s="91"/>
      <c r="D22" s="92"/>
      <c r="E22" s="438" t="s">
        <v>75</v>
      </c>
      <c r="F22" s="440" t="s">
        <v>76</v>
      </c>
      <c r="G22" s="115"/>
      <c r="H22" s="116"/>
      <c r="I22" s="438" t="s">
        <v>77</v>
      </c>
      <c r="J22" s="461">
        <v>1</v>
      </c>
      <c r="K22" s="461" t="s">
        <v>78</v>
      </c>
      <c r="L22" s="461" t="s">
        <v>79</v>
      </c>
      <c r="M22" s="93" t="s">
        <v>80</v>
      </c>
      <c r="N22" s="102" t="s">
        <v>80</v>
      </c>
      <c r="O22" s="202" t="s">
        <v>81</v>
      </c>
      <c r="P22" s="107">
        <v>13584</v>
      </c>
      <c r="Q22" s="93" t="s">
        <v>21</v>
      </c>
      <c r="R22" s="124">
        <v>19086</v>
      </c>
      <c r="S22" s="203">
        <v>20916</v>
      </c>
      <c r="T22" s="237">
        <v>20916</v>
      </c>
      <c r="U22" s="102">
        <v>32808</v>
      </c>
      <c r="V22" s="238">
        <v>0.06</v>
      </c>
      <c r="W22" s="239" t="s">
        <v>82</v>
      </c>
      <c r="X22" s="117">
        <v>45658</v>
      </c>
      <c r="Y22" s="179">
        <v>46022</v>
      </c>
      <c r="Z22" s="93" t="s">
        <v>83</v>
      </c>
      <c r="AA22" s="240" t="s">
        <v>83</v>
      </c>
      <c r="AB22" s="182">
        <v>18563</v>
      </c>
      <c r="AC22" s="159"/>
      <c r="AD22" s="160"/>
      <c r="AE22" s="159"/>
      <c r="AF22" s="159">
        <v>19086</v>
      </c>
      <c r="AG22" s="159"/>
      <c r="AH22" s="160"/>
      <c r="AI22" s="159"/>
      <c r="AJ22" s="159">
        <v>20131</v>
      </c>
      <c r="AK22" s="159"/>
      <c r="AL22" s="159"/>
      <c r="AM22" s="159"/>
      <c r="AN22" s="159">
        <v>20916</v>
      </c>
      <c r="AO22" s="159"/>
      <c r="AP22" s="159"/>
      <c r="AQ22" s="159"/>
      <c r="AR22" s="161">
        <v>20916</v>
      </c>
      <c r="AS22" s="161"/>
      <c r="AT22" s="162"/>
      <c r="AU22" s="163"/>
      <c r="AV22" s="164"/>
      <c r="AW22" s="352">
        <v>3676000000</v>
      </c>
      <c r="AX22" s="359" t="s">
        <v>248</v>
      </c>
      <c r="AY22" s="165"/>
      <c r="AZ22" s="166"/>
      <c r="BA22" s="164"/>
      <c r="BB22" s="241"/>
      <c r="BC22" s="165"/>
      <c r="BD22" s="164"/>
    </row>
    <row r="23" spans="1:56" ht="63" customHeight="1" x14ac:dyDescent="0.3">
      <c r="A23" s="433"/>
      <c r="B23" s="436"/>
      <c r="C23" s="94"/>
      <c r="D23" s="95"/>
      <c r="E23" s="439"/>
      <c r="F23" s="441"/>
      <c r="G23" s="57"/>
      <c r="H23" s="56"/>
      <c r="I23" s="439"/>
      <c r="J23" s="456"/>
      <c r="K23" s="456"/>
      <c r="L23" s="456"/>
      <c r="M23" s="96" t="s">
        <v>80</v>
      </c>
      <c r="N23" s="103" t="s">
        <v>80</v>
      </c>
      <c r="O23" s="94" t="s">
        <v>84</v>
      </c>
      <c r="P23" s="108">
        <v>2395</v>
      </c>
      <c r="Q23" s="96" t="s">
        <v>21</v>
      </c>
      <c r="R23" s="125">
        <v>3255</v>
      </c>
      <c r="S23" s="204">
        <v>3475</v>
      </c>
      <c r="T23" s="205">
        <v>3475</v>
      </c>
      <c r="U23" s="103">
        <v>4682</v>
      </c>
      <c r="V23" s="158">
        <v>0.03</v>
      </c>
      <c r="W23" s="226" t="s">
        <v>82</v>
      </c>
      <c r="X23" s="119">
        <v>45658</v>
      </c>
      <c r="Y23" s="180">
        <v>46022</v>
      </c>
      <c r="Z23" s="96" t="s">
        <v>83</v>
      </c>
      <c r="AA23" s="104" t="s">
        <v>83</v>
      </c>
      <c r="AB23" s="177">
        <v>3192</v>
      </c>
      <c r="AC23" s="167"/>
      <c r="AD23" s="168"/>
      <c r="AE23" s="167"/>
      <c r="AF23" s="167">
        <v>3255</v>
      </c>
      <c r="AG23" s="167"/>
      <c r="AH23" s="168"/>
      <c r="AI23" s="167"/>
      <c r="AJ23" s="167">
        <v>3380</v>
      </c>
      <c r="AK23" s="167"/>
      <c r="AL23" s="167"/>
      <c r="AM23" s="167"/>
      <c r="AN23" s="167">
        <v>3475</v>
      </c>
      <c r="AO23" s="167"/>
      <c r="AP23" s="167"/>
      <c r="AQ23" s="167"/>
      <c r="AR23" s="169">
        <v>3475</v>
      </c>
      <c r="AS23" s="169"/>
      <c r="AT23" s="170"/>
      <c r="AU23" s="171"/>
      <c r="AV23" s="172"/>
      <c r="AW23" s="350"/>
      <c r="AX23" s="354"/>
      <c r="AY23" s="174"/>
      <c r="AZ23" s="175"/>
      <c r="BA23" s="172"/>
      <c r="BB23" s="242"/>
      <c r="BC23" s="200"/>
      <c r="BD23" s="172"/>
    </row>
    <row r="24" spans="1:56" ht="63" customHeight="1" x14ac:dyDescent="0.3">
      <c r="A24" s="433"/>
      <c r="B24" s="436"/>
      <c r="C24" s="94"/>
      <c r="D24" s="95"/>
      <c r="E24" s="439"/>
      <c r="F24" s="441"/>
      <c r="G24" s="57"/>
      <c r="H24" s="56"/>
      <c r="I24" s="439"/>
      <c r="J24" s="456"/>
      <c r="K24" s="456"/>
      <c r="L24" s="456"/>
      <c r="M24" s="96" t="s">
        <v>80</v>
      </c>
      <c r="N24" s="103" t="s">
        <v>80</v>
      </c>
      <c r="O24" s="94" t="s">
        <v>85</v>
      </c>
      <c r="P24" s="108">
        <v>2325</v>
      </c>
      <c r="Q24" s="96" t="s">
        <v>21</v>
      </c>
      <c r="R24" s="125">
        <v>4068</v>
      </c>
      <c r="S24" s="204">
        <v>5108</v>
      </c>
      <c r="T24" s="205">
        <v>4922</v>
      </c>
      <c r="U24" s="103">
        <v>8381</v>
      </c>
      <c r="V24" s="158">
        <f>2.55%+1.7%</f>
        <v>4.2499999999999996E-2</v>
      </c>
      <c r="W24" s="226" t="s">
        <v>86</v>
      </c>
      <c r="X24" s="118">
        <v>45658</v>
      </c>
      <c r="Y24" s="181">
        <v>46022</v>
      </c>
      <c r="Z24" s="96" t="s">
        <v>83</v>
      </c>
      <c r="AA24" s="104" t="s">
        <v>83</v>
      </c>
      <c r="AB24" s="177">
        <v>3752</v>
      </c>
      <c r="AC24" s="167"/>
      <c r="AD24" s="168"/>
      <c r="AE24" s="167"/>
      <c r="AF24" s="167">
        <v>4012</v>
      </c>
      <c r="AG24" s="167"/>
      <c r="AH24" s="168"/>
      <c r="AI24" s="167"/>
      <c r="AJ24" s="167">
        <v>4532</v>
      </c>
      <c r="AK24" s="167"/>
      <c r="AL24" s="167"/>
      <c r="AM24" s="167"/>
      <c r="AN24" s="167">
        <v>4922</v>
      </c>
      <c r="AO24" s="167"/>
      <c r="AP24" s="167"/>
      <c r="AQ24" s="167"/>
      <c r="AR24" s="169">
        <v>4922</v>
      </c>
      <c r="AS24" s="169"/>
      <c r="AT24" s="170"/>
      <c r="AU24" s="171"/>
      <c r="AV24" s="172"/>
      <c r="AW24" s="350"/>
      <c r="AX24" s="354"/>
      <c r="AY24" s="174"/>
      <c r="AZ24" s="175"/>
      <c r="BA24" s="172"/>
      <c r="BB24" s="243"/>
      <c r="BC24" s="200"/>
      <c r="BD24" s="172"/>
    </row>
    <row r="25" spans="1:56" ht="67.5" customHeight="1" x14ac:dyDescent="0.3">
      <c r="A25" s="433"/>
      <c r="B25" s="436"/>
      <c r="C25" s="94"/>
      <c r="D25" s="95"/>
      <c r="E25" s="439"/>
      <c r="F25" s="441"/>
      <c r="G25" s="57"/>
      <c r="H25" s="56"/>
      <c r="I25" s="439"/>
      <c r="J25" s="456"/>
      <c r="K25" s="456"/>
      <c r="L25" s="456"/>
      <c r="M25" s="96" t="s">
        <v>80</v>
      </c>
      <c r="N25" s="103" t="s">
        <v>80</v>
      </c>
      <c r="O25" s="244" t="s">
        <v>87</v>
      </c>
      <c r="P25" s="108">
        <v>336</v>
      </c>
      <c r="Q25" s="96" t="s">
        <v>88</v>
      </c>
      <c r="R25" s="216">
        <f>416+9</f>
        <v>425</v>
      </c>
      <c r="S25" s="217">
        <f>416+20</f>
        <v>436</v>
      </c>
      <c r="T25" s="218">
        <f>416+20</f>
        <v>436</v>
      </c>
      <c r="U25" s="96">
        <v>464</v>
      </c>
      <c r="V25" s="158">
        <v>0.1</v>
      </c>
      <c r="W25" s="226" t="s">
        <v>89</v>
      </c>
      <c r="X25" s="118">
        <v>45658</v>
      </c>
      <c r="Y25" s="119">
        <v>46022</v>
      </c>
      <c r="Z25" s="96" t="s">
        <v>90</v>
      </c>
      <c r="AA25" s="104" t="s">
        <v>90</v>
      </c>
      <c r="AB25" s="177"/>
      <c r="AC25" s="167"/>
      <c r="AD25" s="168"/>
      <c r="AE25" s="167"/>
      <c r="AF25" s="167">
        <f>416+9</f>
        <v>425</v>
      </c>
      <c r="AG25" s="167"/>
      <c r="AH25" s="168"/>
      <c r="AI25" s="167"/>
      <c r="AJ25" s="167">
        <v>0</v>
      </c>
      <c r="AK25" s="167"/>
      <c r="AL25" s="167"/>
      <c r="AM25" s="167"/>
      <c r="AN25" s="167">
        <f>416+20</f>
        <v>436</v>
      </c>
      <c r="AO25" s="167"/>
      <c r="AP25" s="167"/>
      <c r="AQ25" s="167"/>
      <c r="AR25" s="169">
        <v>436</v>
      </c>
      <c r="AS25" s="169"/>
      <c r="AT25" s="170"/>
      <c r="AU25" s="171"/>
      <c r="AV25" s="172"/>
      <c r="AW25" s="350"/>
      <c r="AX25" s="354"/>
      <c r="AY25" s="174"/>
      <c r="AZ25" s="175"/>
      <c r="BA25" s="224"/>
      <c r="BB25" s="245"/>
      <c r="BC25" s="200"/>
      <c r="BD25" s="172"/>
    </row>
    <row r="26" spans="1:56" ht="64.5" customHeight="1" x14ac:dyDescent="0.3">
      <c r="A26" s="433"/>
      <c r="B26" s="436"/>
      <c r="C26" s="94"/>
      <c r="D26" s="95"/>
      <c r="E26" s="439"/>
      <c r="F26" s="441"/>
      <c r="G26" s="57"/>
      <c r="H26" s="56"/>
      <c r="I26" s="439"/>
      <c r="J26" s="456"/>
      <c r="K26" s="456"/>
      <c r="L26" s="439" t="s">
        <v>91</v>
      </c>
      <c r="M26" s="96" t="s">
        <v>80</v>
      </c>
      <c r="N26" s="103" t="s">
        <v>80</v>
      </c>
      <c r="O26" s="96" t="s">
        <v>92</v>
      </c>
      <c r="P26" s="109" t="s">
        <v>93</v>
      </c>
      <c r="Q26" s="96" t="s">
        <v>88</v>
      </c>
      <c r="R26" s="127">
        <v>0.35</v>
      </c>
      <c r="S26" s="128">
        <v>0.5</v>
      </c>
      <c r="T26" s="157">
        <v>0.85</v>
      </c>
      <c r="U26" s="155">
        <v>1</v>
      </c>
      <c r="V26" s="158">
        <v>0.05</v>
      </c>
      <c r="W26" s="226" t="s">
        <v>94</v>
      </c>
      <c r="X26" s="118">
        <v>45658</v>
      </c>
      <c r="Y26" s="119">
        <v>46022</v>
      </c>
      <c r="Z26" s="96" t="s">
        <v>83</v>
      </c>
      <c r="AA26" s="104" t="s">
        <v>83</v>
      </c>
      <c r="AB26" s="177"/>
      <c r="AC26" s="167"/>
      <c r="AD26" s="168"/>
      <c r="AE26" s="167"/>
      <c r="AF26" s="184">
        <v>0.35</v>
      </c>
      <c r="AG26" s="167"/>
      <c r="AH26" s="168"/>
      <c r="AI26" s="167"/>
      <c r="AJ26" s="167"/>
      <c r="AK26" s="167"/>
      <c r="AL26" s="167"/>
      <c r="AM26" s="167"/>
      <c r="AN26" s="184">
        <v>0.5</v>
      </c>
      <c r="AO26" s="167"/>
      <c r="AP26" s="167"/>
      <c r="AQ26" s="167"/>
      <c r="AR26" s="185">
        <v>0.85</v>
      </c>
      <c r="AS26" s="169"/>
      <c r="AT26" s="170"/>
      <c r="AU26" s="171"/>
      <c r="AV26" s="172"/>
      <c r="AW26" s="350"/>
      <c r="AX26" s="354"/>
      <c r="AY26" s="174"/>
      <c r="AZ26" s="175"/>
      <c r="BA26" s="172"/>
      <c r="BB26" s="246"/>
      <c r="BC26" s="200"/>
      <c r="BD26" s="172"/>
    </row>
    <row r="27" spans="1:56" ht="70.5" customHeight="1" x14ac:dyDescent="0.3">
      <c r="A27" s="433"/>
      <c r="B27" s="436"/>
      <c r="C27" s="94"/>
      <c r="D27" s="95"/>
      <c r="E27" s="439"/>
      <c r="F27" s="441"/>
      <c r="G27" s="57"/>
      <c r="H27" s="56"/>
      <c r="I27" s="439"/>
      <c r="J27" s="456"/>
      <c r="K27" s="456"/>
      <c r="L27" s="439"/>
      <c r="M27" s="96" t="s">
        <v>80</v>
      </c>
      <c r="N27" s="103" t="s">
        <v>80</v>
      </c>
      <c r="O27" s="96" t="s">
        <v>95</v>
      </c>
      <c r="P27" s="109" t="s">
        <v>96</v>
      </c>
      <c r="Q27" s="96" t="s">
        <v>88</v>
      </c>
      <c r="R27" s="129">
        <v>484541</v>
      </c>
      <c r="S27" s="130">
        <v>1938165</v>
      </c>
      <c r="T27" s="136">
        <v>2422706</v>
      </c>
      <c r="U27" s="123">
        <v>4258391</v>
      </c>
      <c r="V27" s="158">
        <v>0.02</v>
      </c>
      <c r="W27" s="226" t="s">
        <v>97</v>
      </c>
      <c r="X27" s="118">
        <v>45658</v>
      </c>
      <c r="Y27" s="119">
        <v>46022</v>
      </c>
      <c r="Z27" s="96" t="s">
        <v>83</v>
      </c>
      <c r="AA27" s="104" t="s">
        <v>83</v>
      </c>
      <c r="AB27" s="177"/>
      <c r="AC27" s="167"/>
      <c r="AD27" s="168"/>
      <c r="AE27" s="167"/>
      <c r="AF27" s="207">
        <v>484541</v>
      </c>
      <c r="AG27" s="167"/>
      <c r="AH27" s="168"/>
      <c r="AI27" s="167"/>
      <c r="AJ27" s="167"/>
      <c r="AK27" s="167"/>
      <c r="AL27" s="167"/>
      <c r="AM27" s="167"/>
      <c r="AN27" s="208">
        <v>1938165</v>
      </c>
      <c r="AO27" s="167"/>
      <c r="AP27" s="167"/>
      <c r="AQ27" s="167"/>
      <c r="AR27" s="336">
        <v>2422706</v>
      </c>
      <c r="AS27" s="169"/>
      <c r="AT27" s="170"/>
      <c r="AU27" s="171"/>
      <c r="AV27" s="172"/>
      <c r="AW27" s="350"/>
      <c r="AX27" s="354"/>
      <c r="AY27" s="174"/>
      <c r="AZ27" s="175"/>
      <c r="BA27" s="172"/>
      <c r="BB27" s="242"/>
      <c r="BC27" s="200"/>
      <c r="BD27" s="172"/>
    </row>
    <row r="28" spans="1:56" ht="63" customHeight="1" x14ac:dyDescent="0.3">
      <c r="A28" s="433"/>
      <c r="B28" s="436"/>
      <c r="C28" s="94"/>
      <c r="D28" s="95"/>
      <c r="E28" s="439"/>
      <c r="F28" s="441"/>
      <c r="G28" s="57"/>
      <c r="H28" s="56"/>
      <c r="I28" s="439"/>
      <c r="J28" s="456"/>
      <c r="K28" s="456"/>
      <c r="L28" s="439"/>
      <c r="M28" s="96" t="s">
        <v>80</v>
      </c>
      <c r="N28" s="103" t="s">
        <v>80</v>
      </c>
      <c r="O28" s="96" t="s">
        <v>98</v>
      </c>
      <c r="P28" s="110" t="s">
        <v>99</v>
      </c>
      <c r="Q28" s="96" t="s">
        <v>21</v>
      </c>
      <c r="R28" s="129">
        <v>1123623</v>
      </c>
      <c r="S28" s="130">
        <v>1123623</v>
      </c>
      <c r="T28" s="136">
        <v>2247246</v>
      </c>
      <c r="U28" s="123">
        <v>8854010</v>
      </c>
      <c r="V28" s="158">
        <v>0.03</v>
      </c>
      <c r="W28" s="226" t="s">
        <v>100</v>
      </c>
      <c r="X28" s="118">
        <v>45658</v>
      </c>
      <c r="Y28" s="119">
        <v>46022</v>
      </c>
      <c r="Z28" s="96" t="s">
        <v>83</v>
      </c>
      <c r="AA28" s="104" t="s">
        <v>83</v>
      </c>
      <c r="AB28" s="177">
        <f>$T$28/4</f>
        <v>561811.5</v>
      </c>
      <c r="AC28" s="167"/>
      <c r="AD28" s="168"/>
      <c r="AE28" s="167"/>
      <c r="AF28" s="177">
        <f>$T$28/4</f>
        <v>561811.5</v>
      </c>
      <c r="AG28" s="167"/>
      <c r="AH28" s="168"/>
      <c r="AI28" s="167"/>
      <c r="AJ28" s="177">
        <f>$T$28/4</f>
        <v>561811.5</v>
      </c>
      <c r="AK28" s="167"/>
      <c r="AL28" s="167"/>
      <c r="AM28" s="167"/>
      <c r="AN28" s="177">
        <f>$T$28/4</f>
        <v>561811.5</v>
      </c>
      <c r="AO28" s="167"/>
      <c r="AP28" s="167"/>
      <c r="AQ28" s="167"/>
      <c r="AR28" s="336">
        <v>2247246</v>
      </c>
      <c r="AS28" s="169"/>
      <c r="AT28" s="170"/>
      <c r="AU28" s="171"/>
      <c r="AV28" s="172"/>
      <c r="AW28" s="351"/>
      <c r="AX28" s="355"/>
      <c r="AY28" s="174"/>
      <c r="AZ28" s="175"/>
      <c r="BA28" s="172"/>
      <c r="BB28" s="242"/>
      <c r="BC28" s="200"/>
      <c r="BD28" s="172"/>
    </row>
    <row r="29" spans="1:56" ht="63" customHeight="1" x14ac:dyDescent="0.3">
      <c r="A29" s="433"/>
      <c r="B29" s="436"/>
      <c r="C29" s="97"/>
      <c r="D29" s="95"/>
      <c r="E29" s="439"/>
      <c r="F29" s="441"/>
      <c r="G29" s="57"/>
      <c r="H29" s="56"/>
      <c r="I29" s="439"/>
      <c r="J29" s="453">
        <v>2</v>
      </c>
      <c r="K29" s="439" t="s">
        <v>101</v>
      </c>
      <c r="L29" s="455" t="s">
        <v>102</v>
      </c>
      <c r="M29" s="104" t="s">
        <v>80</v>
      </c>
      <c r="N29" s="103" t="s">
        <v>80</v>
      </c>
      <c r="O29" s="96" t="s">
        <v>103</v>
      </c>
      <c r="P29" s="111" t="s">
        <v>104</v>
      </c>
      <c r="Q29" s="96" t="s">
        <v>88</v>
      </c>
      <c r="R29" s="125">
        <v>20</v>
      </c>
      <c r="S29" s="126">
        <v>45</v>
      </c>
      <c r="T29" s="121">
        <v>65</v>
      </c>
      <c r="U29" s="96">
        <v>170</v>
      </c>
      <c r="V29" s="158">
        <v>5.0999999999999997E-2</v>
      </c>
      <c r="W29" s="226" t="s">
        <v>105</v>
      </c>
      <c r="X29" s="118">
        <v>45658</v>
      </c>
      <c r="Y29" s="119">
        <v>46022</v>
      </c>
      <c r="Z29" s="96" t="s">
        <v>83</v>
      </c>
      <c r="AA29" s="104" t="s">
        <v>83</v>
      </c>
      <c r="AB29" s="177"/>
      <c r="AC29" s="167"/>
      <c r="AD29" s="168"/>
      <c r="AE29" s="167"/>
      <c r="AF29" s="167">
        <v>20</v>
      </c>
      <c r="AG29" s="167"/>
      <c r="AH29" s="168"/>
      <c r="AI29" s="167"/>
      <c r="AJ29" s="167"/>
      <c r="AK29" s="167"/>
      <c r="AL29" s="167"/>
      <c r="AM29" s="167"/>
      <c r="AN29" s="167">
        <v>45</v>
      </c>
      <c r="AO29" s="167"/>
      <c r="AP29" s="167"/>
      <c r="AQ29" s="167"/>
      <c r="AR29" s="169">
        <v>65</v>
      </c>
      <c r="AS29" s="169"/>
      <c r="AT29" s="170"/>
      <c r="AU29" s="171"/>
      <c r="AV29" s="172"/>
      <c r="AW29" s="172"/>
      <c r="AX29" s="173"/>
      <c r="AY29" s="174"/>
      <c r="AZ29" s="175"/>
      <c r="BA29" s="172"/>
      <c r="BB29" s="242"/>
      <c r="BC29" s="200"/>
      <c r="BD29" s="172"/>
    </row>
    <row r="30" spans="1:56" ht="48" hidden="1" customHeight="1" x14ac:dyDescent="0.3">
      <c r="A30" s="433"/>
      <c r="B30" s="436"/>
      <c r="C30" s="97"/>
      <c r="D30" s="95"/>
      <c r="E30" s="439"/>
      <c r="F30" s="441"/>
      <c r="G30" s="57"/>
      <c r="H30" s="56"/>
      <c r="I30" s="439"/>
      <c r="J30" s="453"/>
      <c r="K30" s="439"/>
      <c r="L30" s="462"/>
      <c r="M30" s="104" t="s">
        <v>106</v>
      </c>
      <c r="N30" s="103" t="s">
        <v>80</v>
      </c>
      <c r="O30" s="96" t="s">
        <v>22</v>
      </c>
      <c r="P30" s="111">
        <v>0</v>
      </c>
      <c r="Q30" s="96"/>
      <c r="R30" s="58"/>
      <c r="S30" s="60"/>
      <c r="T30" s="121"/>
      <c r="U30" s="96">
        <v>1</v>
      </c>
      <c r="V30" s="158">
        <v>0</v>
      </c>
      <c r="W30" s="226" t="s">
        <v>107</v>
      </c>
      <c r="X30" s="118"/>
      <c r="Y30" s="119"/>
      <c r="Z30" s="178" t="s">
        <v>83</v>
      </c>
      <c r="AA30" s="178" t="s">
        <v>83</v>
      </c>
      <c r="AB30" s="177"/>
      <c r="AC30" s="167"/>
      <c r="AD30" s="168"/>
      <c r="AE30" s="167"/>
      <c r="AF30" s="167"/>
      <c r="AG30" s="167"/>
      <c r="AH30" s="168"/>
      <c r="AI30" s="167"/>
      <c r="AJ30" s="167"/>
      <c r="AK30" s="167"/>
      <c r="AL30" s="167"/>
      <c r="AM30" s="167"/>
      <c r="AN30" s="167"/>
      <c r="AO30" s="167"/>
      <c r="AP30" s="167"/>
      <c r="AQ30" s="167"/>
      <c r="AR30" s="169"/>
      <c r="AS30" s="169"/>
      <c r="AT30" s="170"/>
      <c r="AU30" s="171"/>
      <c r="AV30" s="172"/>
      <c r="AW30" s="172"/>
      <c r="AX30" s="173"/>
      <c r="AY30" s="174"/>
      <c r="AZ30" s="175"/>
      <c r="BA30" s="172"/>
      <c r="BB30" s="242"/>
      <c r="BC30" s="200"/>
      <c r="BD30" s="172"/>
    </row>
    <row r="31" spans="1:56" ht="63.75" customHeight="1" x14ac:dyDescent="0.3">
      <c r="A31" s="433"/>
      <c r="B31" s="436"/>
      <c r="C31" s="97"/>
      <c r="D31" s="95"/>
      <c r="E31" s="439"/>
      <c r="F31" s="441"/>
      <c r="G31" s="57"/>
      <c r="H31" s="56"/>
      <c r="I31" s="439"/>
      <c r="J31" s="453"/>
      <c r="K31" s="439"/>
      <c r="L31" s="131" t="s">
        <v>108</v>
      </c>
      <c r="M31" s="104" t="s">
        <v>106</v>
      </c>
      <c r="N31" s="103" t="s">
        <v>80</v>
      </c>
      <c r="O31" s="96" t="s">
        <v>109</v>
      </c>
      <c r="P31" s="111">
        <v>0</v>
      </c>
      <c r="Q31" s="96" t="s">
        <v>88</v>
      </c>
      <c r="R31" s="125">
        <v>0</v>
      </c>
      <c r="S31" s="126">
        <v>16</v>
      </c>
      <c r="T31" s="121">
        <v>16</v>
      </c>
      <c r="U31" s="96">
        <f>(186*2)+16</f>
        <v>388</v>
      </c>
      <c r="V31" s="158">
        <v>3.5499999999999997E-2</v>
      </c>
      <c r="W31" s="226" t="s">
        <v>234</v>
      </c>
      <c r="X31" s="118">
        <v>45658</v>
      </c>
      <c r="Y31" s="119">
        <v>46022</v>
      </c>
      <c r="Z31" s="96" t="s">
        <v>83</v>
      </c>
      <c r="AA31" s="104" t="s">
        <v>83</v>
      </c>
      <c r="AB31" s="177"/>
      <c r="AC31" s="167"/>
      <c r="AD31" s="168"/>
      <c r="AE31" s="167"/>
      <c r="AF31" s="167">
        <v>0</v>
      </c>
      <c r="AG31" s="167"/>
      <c r="AH31" s="168"/>
      <c r="AI31" s="167"/>
      <c r="AJ31" s="167"/>
      <c r="AK31" s="167"/>
      <c r="AL31" s="167"/>
      <c r="AM31" s="167"/>
      <c r="AN31" s="167">
        <v>16</v>
      </c>
      <c r="AO31" s="167"/>
      <c r="AP31" s="167"/>
      <c r="AQ31" s="167"/>
      <c r="AR31" s="169">
        <v>16</v>
      </c>
      <c r="AS31" s="169"/>
      <c r="AT31" s="170"/>
      <c r="AU31" s="171"/>
      <c r="AV31" s="172"/>
      <c r="AW31" s="172"/>
      <c r="AX31" s="173"/>
      <c r="AY31" s="174"/>
      <c r="AZ31" s="175"/>
      <c r="BA31" s="172"/>
      <c r="BB31" s="243"/>
      <c r="BC31" s="200"/>
      <c r="BD31" s="172"/>
    </row>
    <row r="32" spans="1:56" ht="76.5" customHeight="1" x14ac:dyDescent="0.3">
      <c r="A32" s="433"/>
      <c r="B32" s="436"/>
      <c r="C32" s="98"/>
      <c r="D32" s="95"/>
      <c r="E32" s="439"/>
      <c r="F32" s="441"/>
      <c r="G32" s="57"/>
      <c r="H32" s="56"/>
      <c r="I32" s="439"/>
      <c r="J32" s="457">
        <v>3</v>
      </c>
      <c r="K32" s="455" t="s">
        <v>110</v>
      </c>
      <c r="L32" s="463" t="s">
        <v>111</v>
      </c>
      <c r="M32" s="101" t="s">
        <v>80</v>
      </c>
      <c r="N32" s="103" t="s">
        <v>80</v>
      </c>
      <c r="O32" s="96" t="s">
        <v>112</v>
      </c>
      <c r="P32" s="111">
        <v>0</v>
      </c>
      <c r="Q32" s="96" t="s">
        <v>88</v>
      </c>
      <c r="R32" s="219">
        <v>3</v>
      </c>
      <c r="S32" s="220">
        <v>9</v>
      </c>
      <c r="T32" s="221">
        <v>12</v>
      </c>
      <c r="U32" s="96">
        <v>32</v>
      </c>
      <c r="V32" s="158">
        <v>0.03</v>
      </c>
      <c r="W32" s="226" t="s">
        <v>113</v>
      </c>
      <c r="X32" s="118">
        <v>45658</v>
      </c>
      <c r="Y32" s="119">
        <v>46022</v>
      </c>
      <c r="Z32" s="96" t="s">
        <v>114</v>
      </c>
      <c r="AA32" s="96" t="s">
        <v>114</v>
      </c>
      <c r="AB32" s="177"/>
      <c r="AC32" s="167"/>
      <c r="AD32" s="168"/>
      <c r="AE32" s="167"/>
      <c r="AF32" s="167">
        <v>3</v>
      </c>
      <c r="AG32" s="167"/>
      <c r="AH32" s="168"/>
      <c r="AI32" s="167"/>
      <c r="AJ32" s="167"/>
      <c r="AK32" s="167"/>
      <c r="AL32" s="167"/>
      <c r="AM32" s="167"/>
      <c r="AN32" s="167">
        <v>9</v>
      </c>
      <c r="AO32" s="167"/>
      <c r="AP32" s="167"/>
      <c r="AQ32" s="167"/>
      <c r="AR32" s="169">
        <v>12</v>
      </c>
      <c r="AS32" s="169"/>
      <c r="AT32" s="170"/>
      <c r="AU32" s="171"/>
      <c r="AV32" s="172"/>
      <c r="AW32" s="349">
        <v>57000000000</v>
      </c>
      <c r="AX32" s="353" t="s">
        <v>254</v>
      </c>
      <c r="AY32" s="174"/>
      <c r="AZ32" s="175"/>
      <c r="BA32" s="224"/>
      <c r="BB32" s="245"/>
      <c r="BC32" s="200"/>
      <c r="BD32" s="172"/>
    </row>
    <row r="33" spans="1:56" ht="70.5" customHeight="1" x14ac:dyDescent="0.3">
      <c r="A33" s="433"/>
      <c r="B33" s="436"/>
      <c r="C33" s="98"/>
      <c r="D33" s="95"/>
      <c r="E33" s="439"/>
      <c r="F33" s="441"/>
      <c r="G33" s="57"/>
      <c r="H33" s="56"/>
      <c r="I33" s="439"/>
      <c r="J33" s="460"/>
      <c r="K33" s="456"/>
      <c r="L33" s="464"/>
      <c r="M33" s="101" t="s">
        <v>80</v>
      </c>
      <c r="N33" s="103" t="s">
        <v>80</v>
      </c>
      <c r="O33" s="96" t="s">
        <v>115</v>
      </c>
      <c r="P33" s="111">
        <v>0</v>
      </c>
      <c r="Q33" s="96" t="s">
        <v>88</v>
      </c>
      <c r="R33" s="219">
        <v>1</v>
      </c>
      <c r="S33" s="220">
        <v>8</v>
      </c>
      <c r="T33" s="221">
        <v>9</v>
      </c>
      <c r="U33" s="96">
        <v>24</v>
      </c>
      <c r="V33" s="158">
        <v>0.05</v>
      </c>
      <c r="W33" s="226" t="s">
        <v>116</v>
      </c>
      <c r="X33" s="118">
        <v>45658</v>
      </c>
      <c r="Y33" s="119">
        <v>46022</v>
      </c>
      <c r="Z33" s="96" t="s">
        <v>114</v>
      </c>
      <c r="AA33" s="96" t="s">
        <v>114</v>
      </c>
      <c r="AB33" s="177"/>
      <c r="AC33" s="167"/>
      <c r="AD33" s="168"/>
      <c r="AE33" s="167"/>
      <c r="AF33" s="167">
        <v>1</v>
      </c>
      <c r="AG33" s="167"/>
      <c r="AH33" s="168"/>
      <c r="AI33" s="167"/>
      <c r="AJ33" s="167"/>
      <c r="AK33" s="167"/>
      <c r="AL33" s="167"/>
      <c r="AM33" s="167"/>
      <c r="AN33" s="167">
        <v>8</v>
      </c>
      <c r="AO33" s="167"/>
      <c r="AP33" s="167"/>
      <c r="AQ33" s="167"/>
      <c r="AR33" s="169">
        <v>9</v>
      </c>
      <c r="AS33" s="169"/>
      <c r="AT33" s="170"/>
      <c r="AU33" s="171"/>
      <c r="AV33" s="172"/>
      <c r="AW33" s="350"/>
      <c r="AX33" s="354"/>
      <c r="AY33" s="174"/>
      <c r="AZ33" s="175"/>
      <c r="BA33" s="224"/>
      <c r="BB33" s="245"/>
      <c r="BC33" s="200"/>
      <c r="BD33" s="172"/>
    </row>
    <row r="34" spans="1:56" ht="66" customHeight="1" x14ac:dyDescent="0.3">
      <c r="A34" s="433"/>
      <c r="B34" s="436"/>
      <c r="C34" s="98"/>
      <c r="D34" s="95"/>
      <c r="E34" s="439"/>
      <c r="F34" s="441"/>
      <c r="G34" s="57"/>
      <c r="H34" s="56"/>
      <c r="I34" s="439"/>
      <c r="J34" s="458"/>
      <c r="K34" s="456"/>
      <c r="L34" s="105" t="s">
        <v>117</v>
      </c>
      <c r="M34" s="101" t="s">
        <v>80</v>
      </c>
      <c r="N34" s="103" t="s">
        <v>80</v>
      </c>
      <c r="O34" s="96" t="s">
        <v>118</v>
      </c>
      <c r="P34" s="111">
        <v>0</v>
      </c>
      <c r="Q34" s="96" t="s">
        <v>21</v>
      </c>
      <c r="R34" s="219">
        <v>5</v>
      </c>
      <c r="S34" s="220">
        <v>22</v>
      </c>
      <c r="T34" s="221">
        <f>R34+S34</f>
        <v>27</v>
      </c>
      <c r="U34" s="96">
        <v>270</v>
      </c>
      <c r="V34" s="158">
        <v>5.6000000000000001E-2</v>
      </c>
      <c r="W34" s="226" t="s">
        <v>119</v>
      </c>
      <c r="X34" s="191">
        <v>45658</v>
      </c>
      <c r="Y34" s="119">
        <v>46022</v>
      </c>
      <c r="Z34" s="96" t="s">
        <v>114</v>
      </c>
      <c r="AA34" s="96" t="s">
        <v>114</v>
      </c>
      <c r="AB34" s="177"/>
      <c r="AC34" s="167"/>
      <c r="AD34" s="168"/>
      <c r="AE34" s="167"/>
      <c r="AF34" s="167">
        <v>5</v>
      </c>
      <c r="AG34" s="167"/>
      <c r="AH34" s="168"/>
      <c r="AI34" s="167"/>
      <c r="AJ34" s="167">
        <v>13</v>
      </c>
      <c r="AK34" s="167"/>
      <c r="AL34" s="167"/>
      <c r="AM34" s="167"/>
      <c r="AN34" s="167">
        <v>9</v>
      </c>
      <c r="AO34" s="167"/>
      <c r="AP34" s="167"/>
      <c r="AQ34" s="167"/>
      <c r="AR34" s="169">
        <v>27</v>
      </c>
      <c r="AS34" s="169"/>
      <c r="AT34" s="170"/>
      <c r="AU34" s="171"/>
      <c r="AV34" s="172"/>
      <c r="AW34" s="351"/>
      <c r="AX34" s="355"/>
      <c r="AY34" s="174"/>
      <c r="AZ34" s="175"/>
      <c r="BA34" s="224"/>
      <c r="BB34" s="245"/>
      <c r="BC34" s="200"/>
      <c r="BD34" s="172"/>
    </row>
    <row r="35" spans="1:56" ht="48" customHeight="1" x14ac:dyDescent="0.3">
      <c r="A35" s="433"/>
      <c r="B35" s="436"/>
      <c r="C35" s="98"/>
      <c r="D35" s="95"/>
      <c r="E35" s="439"/>
      <c r="F35" s="441"/>
      <c r="G35" s="57"/>
      <c r="H35" s="56"/>
      <c r="I35" s="439"/>
      <c r="J35" s="453">
        <v>4</v>
      </c>
      <c r="K35" s="439" t="s">
        <v>120</v>
      </c>
      <c r="L35" s="97" t="s">
        <v>121</v>
      </c>
      <c r="M35" s="97" t="s">
        <v>80</v>
      </c>
      <c r="N35" s="97" t="s">
        <v>80</v>
      </c>
      <c r="O35" s="96" t="s">
        <v>122</v>
      </c>
      <c r="P35" s="111" t="s">
        <v>104</v>
      </c>
      <c r="Q35" s="96" t="s">
        <v>88</v>
      </c>
      <c r="R35" s="186">
        <v>0.4</v>
      </c>
      <c r="S35" s="187">
        <v>0.6</v>
      </c>
      <c r="T35" s="121">
        <v>1</v>
      </c>
      <c r="U35" s="96">
        <v>1</v>
      </c>
      <c r="V35" s="158">
        <v>7.0000000000000007E-2</v>
      </c>
      <c r="W35" s="226" t="s">
        <v>123</v>
      </c>
      <c r="X35" s="118">
        <v>45658</v>
      </c>
      <c r="Y35" s="119">
        <v>46022</v>
      </c>
      <c r="Z35" s="178" t="s">
        <v>213</v>
      </c>
      <c r="AA35" s="178" t="s">
        <v>213</v>
      </c>
      <c r="AB35" s="177"/>
      <c r="AC35" s="167"/>
      <c r="AD35" s="168"/>
      <c r="AE35" s="167"/>
      <c r="AF35" s="184">
        <v>0.4</v>
      </c>
      <c r="AG35" s="167"/>
      <c r="AH35" s="168"/>
      <c r="AI35" s="167"/>
      <c r="AJ35" s="167"/>
      <c r="AK35" s="167"/>
      <c r="AL35" s="167"/>
      <c r="AM35" s="167"/>
      <c r="AN35" s="184">
        <v>0.6</v>
      </c>
      <c r="AO35" s="167"/>
      <c r="AP35" s="167"/>
      <c r="AQ35" s="167"/>
      <c r="AR35" s="185">
        <v>1</v>
      </c>
      <c r="AS35" s="169"/>
      <c r="AT35" s="170"/>
      <c r="AU35" s="171"/>
      <c r="AV35" s="172"/>
      <c r="AW35" s="232">
        <v>621576243</v>
      </c>
      <c r="AX35" s="231" t="s">
        <v>249</v>
      </c>
      <c r="AY35" s="174"/>
      <c r="AZ35" s="175"/>
      <c r="BA35" s="172"/>
      <c r="BB35" s="246"/>
      <c r="BC35" s="200"/>
      <c r="BD35" s="172"/>
    </row>
    <row r="36" spans="1:56" ht="48" customHeight="1" x14ac:dyDescent="0.3">
      <c r="A36" s="433"/>
      <c r="B36" s="436"/>
      <c r="C36" s="98"/>
      <c r="D36" s="95"/>
      <c r="E36" s="439"/>
      <c r="F36" s="441"/>
      <c r="G36" s="57"/>
      <c r="H36" s="56"/>
      <c r="I36" s="439"/>
      <c r="J36" s="453"/>
      <c r="K36" s="439"/>
      <c r="L36" s="97" t="s">
        <v>124</v>
      </c>
      <c r="M36" s="97" t="s">
        <v>106</v>
      </c>
      <c r="N36" s="97" t="s">
        <v>80</v>
      </c>
      <c r="O36" s="96" t="s">
        <v>237</v>
      </c>
      <c r="P36" s="111" t="s">
        <v>243</v>
      </c>
      <c r="Q36" s="96" t="s">
        <v>125</v>
      </c>
      <c r="R36" s="58"/>
      <c r="S36" s="60">
        <v>1</v>
      </c>
      <c r="T36" s="121">
        <v>1</v>
      </c>
      <c r="U36" s="96">
        <v>1</v>
      </c>
      <c r="V36" s="158">
        <f>3.05%+1.775%</f>
        <v>4.8250000000000001E-2</v>
      </c>
      <c r="W36" s="226" t="s">
        <v>238</v>
      </c>
      <c r="X36" s="118">
        <v>45658</v>
      </c>
      <c r="Y36" s="119">
        <v>46022</v>
      </c>
      <c r="Z36" s="178" t="s">
        <v>213</v>
      </c>
      <c r="AA36" s="178" t="s">
        <v>213</v>
      </c>
      <c r="AB36" s="177"/>
      <c r="AC36" s="167"/>
      <c r="AD36" s="168"/>
      <c r="AE36" s="167"/>
      <c r="AF36" s="167"/>
      <c r="AG36" s="167"/>
      <c r="AH36" s="168"/>
      <c r="AI36" s="167"/>
      <c r="AJ36" s="167"/>
      <c r="AK36" s="167"/>
      <c r="AL36" s="167"/>
      <c r="AM36" s="167"/>
      <c r="AN36" s="167">
        <v>1</v>
      </c>
      <c r="AO36" s="167"/>
      <c r="AP36" s="167"/>
      <c r="AQ36" s="167"/>
      <c r="AR36" s="169">
        <v>1</v>
      </c>
      <c r="AS36" s="169"/>
      <c r="AT36" s="170"/>
      <c r="AU36" s="171"/>
      <c r="AV36" s="172"/>
      <c r="AW36" s="349">
        <v>878423757</v>
      </c>
      <c r="AX36" s="356" t="s">
        <v>250</v>
      </c>
      <c r="AY36" s="174"/>
      <c r="AZ36" s="175"/>
      <c r="BA36" s="172"/>
      <c r="BB36" s="242"/>
      <c r="BC36" s="200"/>
      <c r="BD36" s="172"/>
    </row>
    <row r="37" spans="1:56" ht="48" customHeight="1" x14ac:dyDescent="0.3">
      <c r="A37" s="433"/>
      <c r="B37" s="436"/>
      <c r="C37" s="98"/>
      <c r="D37" s="95"/>
      <c r="E37" s="439"/>
      <c r="F37" s="441"/>
      <c r="G37" s="57"/>
      <c r="H37" s="56"/>
      <c r="I37" s="439"/>
      <c r="J37" s="453"/>
      <c r="K37" s="439"/>
      <c r="L37" s="97" t="s">
        <v>126</v>
      </c>
      <c r="M37" s="97" t="s">
        <v>80</v>
      </c>
      <c r="N37" s="97" t="s">
        <v>80</v>
      </c>
      <c r="O37" s="96" t="s">
        <v>127</v>
      </c>
      <c r="P37" s="112">
        <v>1</v>
      </c>
      <c r="Q37" s="96" t="s">
        <v>88</v>
      </c>
      <c r="R37" s="227">
        <v>0.5</v>
      </c>
      <c r="S37" s="228">
        <v>0.5</v>
      </c>
      <c r="T37" s="135">
        <v>1</v>
      </c>
      <c r="U37" s="155">
        <v>1</v>
      </c>
      <c r="V37" s="158">
        <v>1.0499999999999999E-2</v>
      </c>
      <c r="W37" s="226" t="s">
        <v>239</v>
      </c>
      <c r="X37" s="118">
        <v>45658</v>
      </c>
      <c r="Y37" s="119">
        <v>46022</v>
      </c>
      <c r="Z37" s="178" t="s">
        <v>213</v>
      </c>
      <c r="AA37" s="178" t="s">
        <v>213</v>
      </c>
      <c r="AB37" s="177"/>
      <c r="AC37" s="167"/>
      <c r="AD37" s="168"/>
      <c r="AE37" s="167"/>
      <c r="AF37" s="184">
        <v>0.5</v>
      </c>
      <c r="AG37" s="167"/>
      <c r="AH37" s="168"/>
      <c r="AI37" s="167"/>
      <c r="AJ37" s="167"/>
      <c r="AK37" s="167"/>
      <c r="AL37" s="167"/>
      <c r="AM37" s="167"/>
      <c r="AN37" s="184">
        <v>0.5</v>
      </c>
      <c r="AO37" s="167"/>
      <c r="AP37" s="167"/>
      <c r="AQ37" s="167"/>
      <c r="AR37" s="185">
        <v>1</v>
      </c>
      <c r="AS37" s="169"/>
      <c r="AT37" s="170"/>
      <c r="AU37" s="171"/>
      <c r="AV37" s="172"/>
      <c r="AW37" s="350"/>
      <c r="AX37" s="357"/>
      <c r="AY37" s="174"/>
      <c r="AZ37" s="175"/>
      <c r="BA37" s="172"/>
      <c r="BB37" s="242"/>
      <c r="BC37" s="200"/>
      <c r="BD37" s="172"/>
    </row>
    <row r="38" spans="1:56" ht="48" customHeight="1" x14ac:dyDescent="0.3">
      <c r="A38" s="433"/>
      <c r="B38" s="436"/>
      <c r="C38" s="98"/>
      <c r="D38" s="95"/>
      <c r="E38" s="439"/>
      <c r="F38" s="441"/>
      <c r="G38" s="57"/>
      <c r="H38" s="56"/>
      <c r="I38" s="439"/>
      <c r="J38" s="453"/>
      <c r="K38" s="439"/>
      <c r="L38" s="97" t="s">
        <v>128</v>
      </c>
      <c r="M38" s="97" t="s">
        <v>80</v>
      </c>
      <c r="N38" s="97" t="s">
        <v>80</v>
      </c>
      <c r="O38" s="96" t="s">
        <v>129</v>
      </c>
      <c r="P38" s="111">
        <v>16</v>
      </c>
      <c r="Q38" s="96" t="s">
        <v>88</v>
      </c>
      <c r="R38" s="58">
        <v>16</v>
      </c>
      <c r="S38" s="60">
        <v>16</v>
      </c>
      <c r="T38" s="121">
        <v>32</v>
      </c>
      <c r="U38" s="96">
        <v>128</v>
      </c>
      <c r="V38" s="158">
        <v>2.0499999999999997E-2</v>
      </c>
      <c r="W38" s="226" t="s">
        <v>232</v>
      </c>
      <c r="X38" s="118">
        <v>45658</v>
      </c>
      <c r="Y38" s="119">
        <v>46022</v>
      </c>
      <c r="Z38" s="178" t="s">
        <v>213</v>
      </c>
      <c r="AA38" s="178" t="s">
        <v>213</v>
      </c>
      <c r="AB38" s="177"/>
      <c r="AC38" s="167"/>
      <c r="AD38" s="168"/>
      <c r="AE38" s="167"/>
      <c r="AF38" s="167">
        <v>16</v>
      </c>
      <c r="AG38" s="167"/>
      <c r="AH38" s="168"/>
      <c r="AI38" s="167"/>
      <c r="AJ38" s="167"/>
      <c r="AK38" s="167"/>
      <c r="AL38" s="167"/>
      <c r="AM38" s="167"/>
      <c r="AN38" s="167">
        <v>16</v>
      </c>
      <c r="AO38" s="167"/>
      <c r="AP38" s="167"/>
      <c r="AQ38" s="167"/>
      <c r="AR38" s="169">
        <v>32</v>
      </c>
      <c r="AS38" s="169"/>
      <c r="AT38" s="170"/>
      <c r="AU38" s="171"/>
      <c r="AV38" s="172"/>
      <c r="AW38" s="350"/>
      <c r="AX38" s="357"/>
      <c r="AY38" s="174"/>
      <c r="AZ38" s="175"/>
      <c r="BA38" s="172"/>
      <c r="BB38" s="242"/>
      <c r="BC38" s="200"/>
      <c r="BD38" s="172"/>
    </row>
    <row r="39" spans="1:56" ht="48" customHeight="1" x14ac:dyDescent="0.3">
      <c r="A39" s="433"/>
      <c r="B39" s="436"/>
      <c r="C39" s="98"/>
      <c r="D39" s="95"/>
      <c r="E39" s="439"/>
      <c r="F39" s="441"/>
      <c r="G39" s="57"/>
      <c r="H39" s="56"/>
      <c r="I39" s="439"/>
      <c r="J39" s="453"/>
      <c r="K39" s="439"/>
      <c r="L39" s="97" t="s">
        <v>130</v>
      </c>
      <c r="M39" s="97" t="s">
        <v>80</v>
      </c>
      <c r="N39" s="97" t="s">
        <v>80</v>
      </c>
      <c r="O39" s="96" t="s">
        <v>131</v>
      </c>
      <c r="P39" s="111">
        <v>1</v>
      </c>
      <c r="Q39" s="96" t="s">
        <v>125</v>
      </c>
      <c r="R39" s="58"/>
      <c r="S39" s="60">
        <v>1</v>
      </c>
      <c r="T39" s="121">
        <v>1</v>
      </c>
      <c r="U39" s="96">
        <v>7</v>
      </c>
      <c r="V39" s="158">
        <v>1.0499999999999999E-2</v>
      </c>
      <c r="W39" s="226" t="s">
        <v>242</v>
      </c>
      <c r="X39" s="118">
        <v>45658</v>
      </c>
      <c r="Y39" s="119">
        <v>46022</v>
      </c>
      <c r="Z39" s="178" t="s">
        <v>213</v>
      </c>
      <c r="AA39" s="178" t="s">
        <v>213</v>
      </c>
      <c r="AB39" s="177"/>
      <c r="AC39" s="167"/>
      <c r="AD39" s="168"/>
      <c r="AE39" s="167"/>
      <c r="AF39" s="167"/>
      <c r="AG39" s="167"/>
      <c r="AH39" s="168"/>
      <c r="AI39" s="167"/>
      <c r="AJ39" s="167"/>
      <c r="AK39" s="167"/>
      <c r="AL39" s="167"/>
      <c r="AM39" s="167"/>
      <c r="AN39" s="167">
        <v>1</v>
      </c>
      <c r="AO39" s="167"/>
      <c r="AP39" s="167"/>
      <c r="AQ39" s="167"/>
      <c r="AR39" s="169">
        <v>1</v>
      </c>
      <c r="AS39" s="169"/>
      <c r="AT39" s="170"/>
      <c r="AU39" s="171"/>
      <c r="AV39" s="172"/>
      <c r="AW39" s="350"/>
      <c r="AX39" s="357"/>
      <c r="AY39" s="174"/>
      <c r="AZ39" s="175"/>
      <c r="BA39" s="172"/>
      <c r="BB39" s="242"/>
      <c r="BC39" s="200"/>
      <c r="BD39" s="172"/>
    </row>
    <row r="40" spans="1:56" ht="48" customHeight="1" x14ac:dyDescent="0.3">
      <c r="A40" s="433"/>
      <c r="B40" s="436"/>
      <c r="C40" s="98"/>
      <c r="D40" s="95"/>
      <c r="E40" s="439"/>
      <c r="F40" s="441"/>
      <c r="G40" s="57"/>
      <c r="H40" s="56"/>
      <c r="I40" s="439"/>
      <c r="J40" s="453"/>
      <c r="K40" s="439"/>
      <c r="L40" s="97" t="s">
        <v>132</v>
      </c>
      <c r="M40" s="97" t="s">
        <v>80</v>
      </c>
      <c r="N40" s="97" t="s">
        <v>80</v>
      </c>
      <c r="O40" s="96" t="s">
        <v>133</v>
      </c>
      <c r="P40" s="112">
        <v>0.95</v>
      </c>
      <c r="Q40" s="96" t="s">
        <v>21</v>
      </c>
      <c r="R40" s="188">
        <v>0.54</v>
      </c>
      <c r="S40" s="188">
        <v>1</v>
      </c>
      <c r="T40" s="135">
        <v>1</v>
      </c>
      <c r="U40" s="155">
        <v>1</v>
      </c>
      <c r="V40" s="158">
        <v>1.0499999999999999E-2</v>
      </c>
      <c r="W40" s="226" t="s">
        <v>233</v>
      </c>
      <c r="X40" s="118">
        <v>45658</v>
      </c>
      <c r="Y40" s="119">
        <v>46022</v>
      </c>
      <c r="Z40" s="178" t="s">
        <v>213</v>
      </c>
      <c r="AA40" s="178" t="s">
        <v>213</v>
      </c>
      <c r="AB40" s="190">
        <v>0.27</v>
      </c>
      <c r="AC40" s="167"/>
      <c r="AD40" s="168"/>
      <c r="AE40" s="167"/>
      <c r="AF40" s="184">
        <v>0.54</v>
      </c>
      <c r="AG40" s="167"/>
      <c r="AH40" s="168"/>
      <c r="AI40" s="167"/>
      <c r="AJ40" s="184">
        <v>0.72</v>
      </c>
      <c r="AK40" s="167"/>
      <c r="AL40" s="167"/>
      <c r="AM40" s="167"/>
      <c r="AN40" s="184">
        <v>1</v>
      </c>
      <c r="AO40" s="167"/>
      <c r="AP40" s="167"/>
      <c r="AQ40" s="167"/>
      <c r="AR40" s="185">
        <v>1</v>
      </c>
      <c r="AS40" s="169"/>
      <c r="AT40" s="170"/>
      <c r="AU40" s="171"/>
      <c r="AV40" s="172"/>
      <c r="AW40" s="350"/>
      <c r="AX40" s="357"/>
      <c r="AY40" s="174"/>
      <c r="AZ40" s="175"/>
      <c r="BA40" s="172"/>
      <c r="BB40" s="242"/>
      <c r="BC40" s="200"/>
      <c r="BD40" s="172"/>
    </row>
    <row r="41" spans="1:56" ht="48" customHeight="1" x14ac:dyDescent="0.3">
      <c r="A41" s="433"/>
      <c r="B41" s="437"/>
      <c r="C41" s="99"/>
      <c r="D41" s="100"/>
      <c r="E41" s="439"/>
      <c r="F41" s="441"/>
      <c r="G41" s="57"/>
      <c r="H41" s="56"/>
      <c r="I41" s="439"/>
      <c r="J41" s="453"/>
      <c r="K41" s="439"/>
      <c r="L41" s="97" t="s">
        <v>128</v>
      </c>
      <c r="M41" s="97" t="s">
        <v>80</v>
      </c>
      <c r="N41" s="97" t="s">
        <v>80</v>
      </c>
      <c r="O41" s="96" t="s">
        <v>244</v>
      </c>
      <c r="P41" s="112" t="s">
        <v>243</v>
      </c>
      <c r="Q41" s="96" t="s">
        <v>125</v>
      </c>
      <c r="R41" s="114"/>
      <c r="S41" s="114">
        <v>1</v>
      </c>
      <c r="T41" s="121">
        <v>1</v>
      </c>
      <c r="U41" s="96">
        <v>1</v>
      </c>
      <c r="V41" s="158">
        <v>1.8700000000000001E-2</v>
      </c>
      <c r="W41" s="226" t="s">
        <v>245</v>
      </c>
      <c r="X41" s="118">
        <v>45658</v>
      </c>
      <c r="Y41" s="119">
        <v>46022</v>
      </c>
      <c r="Z41" s="178" t="s">
        <v>213</v>
      </c>
      <c r="AA41" s="178" t="s">
        <v>213</v>
      </c>
      <c r="AB41" s="177"/>
      <c r="AC41" s="167"/>
      <c r="AD41" s="168"/>
      <c r="AE41" s="167"/>
      <c r="AF41" s="167"/>
      <c r="AG41" s="167"/>
      <c r="AH41" s="168"/>
      <c r="AI41" s="167"/>
      <c r="AJ41" s="167"/>
      <c r="AK41" s="167"/>
      <c r="AL41" s="167"/>
      <c r="AM41" s="167"/>
      <c r="AN41" s="167">
        <v>1</v>
      </c>
      <c r="AO41" s="167"/>
      <c r="AP41" s="167"/>
      <c r="AQ41" s="167"/>
      <c r="AR41" s="169">
        <v>1</v>
      </c>
      <c r="AS41" s="169"/>
      <c r="AT41" s="170"/>
      <c r="AU41" s="171"/>
      <c r="AV41" s="172"/>
      <c r="AW41" s="351"/>
      <c r="AX41" s="358"/>
      <c r="AY41" s="174"/>
      <c r="AZ41" s="175"/>
      <c r="BA41" s="172"/>
      <c r="BB41" s="242"/>
      <c r="BC41" s="200"/>
      <c r="BD41" s="172"/>
    </row>
    <row r="42" spans="1:56" ht="48" customHeight="1" x14ac:dyDescent="0.3">
      <c r="A42" s="433"/>
      <c r="B42" s="443" t="s">
        <v>74</v>
      </c>
      <c r="C42" s="98"/>
      <c r="D42" s="95"/>
      <c r="E42" s="439" t="s">
        <v>135</v>
      </c>
      <c r="F42" s="441"/>
      <c r="G42" s="57"/>
      <c r="H42" s="56"/>
      <c r="I42" s="455" t="s">
        <v>136</v>
      </c>
      <c r="J42" s="457">
        <v>5</v>
      </c>
      <c r="K42" s="455" t="s">
        <v>137</v>
      </c>
      <c r="L42" s="96" t="s">
        <v>138</v>
      </c>
      <c r="M42" s="96" t="s">
        <v>80</v>
      </c>
      <c r="N42" s="96" t="s">
        <v>80</v>
      </c>
      <c r="O42" s="105" t="s">
        <v>139</v>
      </c>
      <c r="P42" s="111">
        <v>0</v>
      </c>
      <c r="Q42" s="96" t="s">
        <v>88</v>
      </c>
      <c r="R42" s="189"/>
      <c r="S42" s="114">
        <v>16</v>
      </c>
      <c r="T42" s="121">
        <v>16</v>
      </c>
      <c r="U42" s="96">
        <v>16</v>
      </c>
      <c r="V42" s="158">
        <v>0.02</v>
      </c>
      <c r="W42" s="226" t="s">
        <v>140</v>
      </c>
      <c r="X42" s="118">
        <v>45658</v>
      </c>
      <c r="Y42" s="119">
        <v>46022</v>
      </c>
      <c r="Z42" s="96" t="s">
        <v>83</v>
      </c>
      <c r="AA42" s="104" t="s">
        <v>83</v>
      </c>
      <c r="AB42" s="177"/>
      <c r="AC42" s="167"/>
      <c r="AD42" s="168"/>
      <c r="AE42" s="167"/>
      <c r="AF42" s="167"/>
      <c r="AG42" s="167"/>
      <c r="AH42" s="168"/>
      <c r="AI42" s="167"/>
      <c r="AJ42" s="167"/>
      <c r="AK42" s="167"/>
      <c r="AL42" s="167"/>
      <c r="AM42" s="167"/>
      <c r="AN42" s="167">
        <v>16</v>
      </c>
      <c r="AO42" s="167"/>
      <c r="AP42" s="167"/>
      <c r="AQ42" s="167"/>
      <c r="AR42" s="169">
        <v>16</v>
      </c>
      <c r="AS42" s="169"/>
      <c r="AT42" s="170"/>
      <c r="AU42" s="171"/>
      <c r="AV42" s="172"/>
      <c r="AW42" s="349">
        <v>1324000000</v>
      </c>
      <c r="AX42" s="353" t="s">
        <v>248</v>
      </c>
      <c r="AY42" s="174"/>
      <c r="AZ42" s="175"/>
      <c r="BA42" s="172"/>
      <c r="BB42" s="242"/>
      <c r="BC42" s="200"/>
      <c r="BD42" s="172"/>
    </row>
    <row r="43" spans="1:56" ht="48" hidden="1" customHeight="1" x14ac:dyDescent="0.3">
      <c r="A43" s="433"/>
      <c r="B43" s="436"/>
      <c r="C43" s="98"/>
      <c r="D43" s="95"/>
      <c r="E43" s="439"/>
      <c r="F43" s="441"/>
      <c r="G43" s="57"/>
      <c r="H43" s="56"/>
      <c r="I43" s="456"/>
      <c r="J43" s="458"/>
      <c r="K43" s="459"/>
      <c r="L43" s="105" t="s">
        <v>141</v>
      </c>
      <c r="M43" s="96" t="s">
        <v>106</v>
      </c>
      <c r="N43" s="96" t="s">
        <v>80</v>
      </c>
      <c r="O43" s="105" t="s">
        <v>141</v>
      </c>
      <c r="P43" s="112">
        <v>0</v>
      </c>
      <c r="Q43" s="96"/>
      <c r="R43" s="114"/>
      <c r="S43" s="114"/>
      <c r="T43" s="156">
        <v>0</v>
      </c>
      <c r="U43" s="155">
        <v>1</v>
      </c>
      <c r="V43" s="158">
        <v>0</v>
      </c>
      <c r="W43" s="226" t="s">
        <v>107</v>
      </c>
      <c r="X43" s="191"/>
      <c r="Y43" s="119"/>
      <c r="Z43" s="96" t="s">
        <v>83</v>
      </c>
      <c r="AA43" s="104" t="s">
        <v>83</v>
      </c>
      <c r="AB43" s="177"/>
      <c r="AC43" s="167"/>
      <c r="AD43" s="168"/>
      <c r="AE43" s="167"/>
      <c r="AF43" s="167"/>
      <c r="AG43" s="167"/>
      <c r="AH43" s="168"/>
      <c r="AI43" s="167"/>
      <c r="AJ43" s="167"/>
      <c r="AK43" s="167"/>
      <c r="AL43" s="167"/>
      <c r="AM43" s="167"/>
      <c r="AN43" s="167"/>
      <c r="AO43" s="167"/>
      <c r="AP43" s="167"/>
      <c r="AQ43" s="167"/>
      <c r="AR43" s="169">
        <v>0</v>
      </c>
      <c r="AS43" s="169"/>
      <c r="AT43" s="170"/>
      <c r="AU43" s="171"/>
      <c r="AV43" s="172"/>
      <c r="AW43" s="350"/>
      <c r="AX43" s="354"/>
      <c r="AY43" s="174"/>
      <c r="AZ43" s="175"/>
      <c r="BA43" s="172"/>
      <c r="BB43" s="242"/>
      <c r="BC43" s="200"/>
      <c r="BD43" s="172"/>
    </row>
    <row r="44" spans="1:56" ht="48" customHeight="1" x14ac:dyDescent="0.3">
      <c r="A44" s="433"/>
      <c r="B44" s="436"/>
      <c r="C44" s="98"/>
      <c r="D44" s="95"/>
      <c r="E44" s="439"/>
      <c r="F44" s="441"/>
      <c r="G44" s="57"/>
      <c r="H44" s="56"/>
      <c r="I44" s="456"/>
      <c r="J44" s="457">
        <v>6</v>
      </c>
      <c r="K44" s="455" t="s">
        <v>142</v>
      </c>
      <c r="L44" s="105" t="s">
        <v>143</v>
      </c>
      <c r="M44" s="106" t="s">
        <v>106</v>
      </c>
      <c r="N44" s="106" t="s">
        <v>80</v>
      </c>
      <c r="O44" s="96" t="s">
        <v>144</v>
      </c>
      <c r="P44" s="112">
        <v>0</v>
      </c>
      <c r="Q44" s="96" t="s">
        <v>21</v>
      </c>
      <c r="R44" s="134">
        <v>0.1</v>
      </c>
      <c r="S44" s="134">
        <v>0.2</v>
      </c>
      <c r="T44" s="157">
        <v>0.2</v>
      </c>
      <c r="U44" s="155">
        <v>1</v>
      </c>
      <c r="V44" s="158">
        <v>0.04</v>
      </c>
      <c r="W44" s="226" t="s">
        <v>235</v>
      </c>
      <c r="X44" s="191">
        <v>45658</v>
      </c>
      <c r="Y44" s="119">
        <v>46022</v>
      </c>
      <c r="Z44" s="96" t="s">
        <v>83</v>
      </c>
      <c r="AA44" s="104" t="s">
        <v>83</v>
      </c>
      <c r="AB44" s="177"/>
      <c r="AC44" s="167"/>
      <c r="AD44" s="168"/>
      <c r="AE44" s="167"/>
      <c r="AF44" s="184">
        <v>0.1</v>
      </c>
      <c r="AG44" s="167"/>
      <c r="AH44" s="168"/>
      <c r="AI44" s="167"/>
      <c r="AJ44" s="184">
        <v>0.15</v>
      </c>
      <c r="AK44" s="167"/>
      <c r="AL44" s="167"/>
      <c r="AM44" s="167"/>
      <c r="AN44" s="184">
        <v>0.2</v>
      </c>
      <c r="AO44" s="167"/>
      <c r="AP44" s="167"/>
      <c r="AQ44" s="167"/>
      <c r="AR44" s="185">
        <v>0.2</v>
      </c>
      <c r="AS44" s="169"/>
      <c r="AT44" s="170"/>
      <c r="AU44" s="171"/>
      <c r="AV44" s="172"/>
      <c r="AW44" s="351"/>
      <c r="AX44" s="355"/>
      <c r="AY44" s="174"/>
      <c r="AZ44" s="175"/>
      <c r="BA44" s="172"/>
      <c r="BB44" s="243"/>
      <c r="BC44" s="200"/>
      <c r="BD44" s="172"/>
    </row>
    <row r="45" spans="1:56" ht="48" customHeight="1" x14ac:dyDescent="0.3">
      <c r="A45" s="433"/>
      <c r="B45" s="436"/>
      <c r="C45" s="98"/>
      <c r="D45" s="95"/>
      <c r="E45" s="439"/>
      <c r="F45" s="441"/>
      <c r="G45" s="57"/>
      <c r="H45" s="56"/>
      <c r="I45" s="456"/>
      <c r="J45" s="460"/>
      <c r="K45" s="456"/>
      <c r="L45" s="105" t="s">
        <v>145</v>
      </c>
      <c r="M45" s="106" t="s">
        <v>80</v>
      </c>
      <c r="N45" s="106" t="s">
        <v>80</v>
      </c>
      <c r="O45" s="96" t="s">
        <v>146</v>
      </c>
      <c r="P45" s="111">
        <v>0</v>
      </c>
      <c r="Q45" s="96" t="s">
        <v>21</v>
      </c>
      <c r="R45" s="222">
        <v>8</v>
      </c>
      <c r="S45" s="222">
        <v>41</v>
      </c>
      <c r="T45" s="223">
        <v>22</v>
      </c>
      <c r="U45" s="96">
        <v>270</v>
      </c>
      <c r="V45" s="158">
        <f>3.55%</f>
        <v>3.5499999999999997E-2</v>
      </c>
      <c r="W45" s="226" t="s">
        <v>236</v>
      </c>
      <c r="X45" s="191">
        <v>45658</v>
      </c>
      <c r="Y45" s="119">
        <v>46022</v>
      </c>
      <c r="Z45" s="96" t="s">
        <v>114</v>
      </c>
      <c r="AA45" s="104" t="s">
        <v>114</v>
      </c>
      <c r="AB45" s="177">
        <v>5</v>
      </c>
      <c r="AC45" s="167"/>
      <c r="AD45" s="168"/>
      <c r="AE45" s="167"/>
      <c r="AF45" s="167">
        <v>15</v>
      </c>
      <c r="AG45" s="167"/>
      <c r="AH45" s="168"/>
      <c r="AI45" s="167"/>
      <c r="AJ45" s="167">
        <v>2</v>
      </c>
      <c r="AK45" s="167"/>
      <c r="AL45" s="167"/>
      <c r="AM45" s="167"/>
      <c r="AN45" s="167"/>
      <c r="AO45" s="167"/>
      <c r="AP45" s="167"/>
      <c r="AQ45" s="167"/>
      <c r="AR45" s="169">
        <v>22</v>
      </c>
      <c r="AS45" s="169"/>
      <c r="AT45" s="214"/>
      <c r="AU45" s="214"/>
      <c r="AV45" s="174"/>
      <c r="AW45" s="172"/>
      <c r="AX45" s="173"/>
      <c r="AY45" s="174"/>
      <c r="AZ45" s="175"/>
      <c r="BA45" s="224"/>
      <c r="BB45" s="245"/>
      <c r="BC45" s="200"/>
      <c r="BD45" s="172"/>
    </row>
    <row r="46" spans="1:56" ht="48" hidden="1" customHeight="1" x14ac:dyDescent="0.3">
      <c r="A46" s="433"/>
      <c r="B46" s="436"/>
      <c r="C46" s="98"/>
      <c r="D46" s="95"/>
      <c r="E46" s="439"/>
      <c r="F46" s="441"/>
      <c r="G46" s="57"/>
      <c r="H46" s="56"/>
      <c r="I46" s="456"/>
      <c r="J46" s="460"/>
      <c r="K46" s="456"/>
      <c r="L46" s="105" t="s">
        <v>147</v>
      </c>
      <c r="M46" s="106" t="s">
        <v>106</v>
      </c>
      <c r="N46" s="106" t="s">
        <v>80</v>
      </c>
      <c r="O46" s="96" t="s">
        <v>148</v>
      </c>
      <c r="P46" s="111">
        <v>0</v>
      </c>
      <c r="Q46" s="96"/>
      <c r="R46" s="114"/>
      <c r="S46" s="114"/>
      <c r="T46" s="156">
        <v>0</v>
      </c>
      <c r="U46" s="96">
        <v>170</v>
      </c>
      <c r="V46" s="158">
        <v>0</v>
      </c>
      <c r="W46" s="226" t="s">
        <v>107</v>
      </c>
      <c r="X46" s="191"/>
      <c r="Y46" s="119"/>
      <c r="Z46" s="96" t="s">
        <v>83</v>
      </c>
      <c r="AA46" s="104" t="s">
        <v>83</v>
      </c>
      <c r="AB46" s="177"/>
      <c r="AC46" s="167"/>
      <c r="AD46" s="168"/>
      <c r="AE46" s="167"/>
      <c r="AF46" s="167"/>
      <c r="AG46" s="167"/>
      <c r="AH46" s="168"/>
      <c r="AI46" s="167"/>
      <c r="AJ46" s="167"/>
      <c r="AK46" s="167"/>
      <c r="AL46" s="167"/>
      <c r="AM46" s="167"/>
      <c r="AN46" s="167"/>
      <c r="AO46" s="167"/>
      <c r="AP46" s="167"/>
      <c r="AQ46" s="167"/>
      <c r="AR46" s="169">
        <v>0</v>
      </c>
      <c r="AS46" s="199"/>
      <c r="AT46" s="212"/>
      <c r="AU46" s="213"/>
      <c r="AV46" s="176"/>
      <c r="AW46" s="172"/>
      <c r="AX46" s="173"/>
      <c r="AY46" s="174"/>
      <c r="AZ46" s="175"/>
      <c r="BA46" s="172"/>
      <c r="BB46" s="246"/>
      <c r="BC46" s="200"/>
      <c r="BD46" s="172"/>
    </row>
    <row r="47" spans="1:56" ht="48" hidden="1" customHeight="1" x14ac:dyDescent="0.3">
      <c r="A47" s="434"/>
      <c r="B47" s="436"/>
      <c r="C47" s="98"/>
      <c r="D47" s="95"/>
      <c r="E47" s="439"/>
      <c r="F47" s="441"/>
      <c r="G47" s="57"/>
      <c r="H47" s="56"/>
      <c r="I47" s="456"/>
      <c r="J47" s="458"/>
      <c r="K47" s="459"/>
      <c r="L47" s="105" t="s">
        <v>149</v>
      </c>
      <c r="M47" s="106" t="s">
        <v>106</v>
      </c>
      <c r="N47" s="106" t="s">
        <v>80</v>
      </c>
      <c r="O47" s="96" t="s">
        <v>150</v>
      </c>
      <c r="P47" s="113">
        <v>0</v>
      </c>
      <c r="Q47" s="96"/>
      <c r="R47" s="114"/>
      <c r="S47" s="114"/>
      <c r="T47" s="210">
        <v>0</v>
      </c>
      <c r="U47" s="155">
        <v>1</v>
      </c>
      <c r="V47" s="158">
        <v>0</v>
      </c>
      <c r="W47" s="226" t="s">
        <v>107</v>
      </c>
      <c r="X47" s="191"/>
      <c r="Y47" s="119"/>
      <c r="Z47" s="96" t="s">
        <v>83</v>
      </c>
      <c r="AA47" s="104" t="s">
        <v>83</v>
      </c>
      <c r="AB47" s="177"/>
      <c r="AC47" s="167"/>
      <c r="AD47" s="168"/>
      <c r="AE47" s="167"/>
      <c r="AF47" s="167"/>
      <c r="AG47" s="167"/>
      <c r="AH47" s="168"/>
      <c r="AI47" s="167"/>
      <c r="AJ47" s="167"/>
      <c r="AK47" s="167"/>
      <c r="AL47" s="167"/>
      <c r="AM47" s="167"/>
      <c r="AN47" s="167"/>
      <c r="AO47" s="167"/>
      <c r="AP47" s="167"/>
      <c r="AQ47" s="167"/>
      <c r="AR47" s="169">
        <v>0</v>
      </c>
      <c r="AS47" s="169"/>
      <c r="AT47" s="214"/>
      <c r="AU47" s="214"/>
      <c r="AV47" s="215"/>
      <c r="AW47" s="174"/>
      <c r="AX47" s="173"/>
      <c r="AY47" s="174"/>
      <c r="AZ47" s="175"/>
      <c r="BA47" s="172"/>
      <c r="BB47" s="242"/>
      <c r="BC47" s="200"/>
      <c r="BD47" s="172"/>
    </row>
    <row r="48" spans="1:56" ht="48" hidden="1" customHeight="1" x14ac:dyDescent="0.3">
      <c r="A48" s="445" t="s">
        <v>151</v>
      </c>
      <c r="B48" s="444"/>
      <c r="C48" s="98"/>
      <c r="D48" s="98"/>
      <c r="E48" s="443" t="s">
        <v>152</v>
      </c>
      <c r="F48" s="442"/>
      <c r="G48" s="57"/>
      <c r="H48" s="56"/>
      <c r="I48" s="456"/>
      <c r="J48" s="148">
        <v>7</v>
      </c>
      <c r="K48" s="105" t="s">
        <v>153</v>
      </c>
      <c r="L48" s="105" t="s">
        <v>154</v>
      </c>
      <c r="M48" s="149" t="s">
        <v>106</v>
      </c>
      <c r="N48" s="106" t="s">
        <v>80</v>
      </c>
      <c r="O48" s="96" t="s">
        <v>155</v>
      </c>
      <c r="P48" s="150">
        <v>0</v>
      </c>
      <c r="Q48" s="105"/>
      <c r="R48" s="132"/>
      <c r="S48" s="209"/>
      <c r="T48" s="133">
        <v>0</v>
      </c>
      <c r="U48" s="155">
        <v>1</v>
      </c>
      <c r="V48" s="158">
        <v>0</v>
      </c>
      <c r="W48" s="192" t="s">
        <v>107</v>
      </c>
      <c r="X48" s="151"/>
      <c r="Y48" s="152"/>
      <c r="Z48" s="96" t="s">
        <v>214</v>
      </c>
      <c r="AA48" s="96" t="s">
        <v>214</v>
      </c>
      <c r="AB48" s="177"/>
      <c r="AC48" s="167"/>
      <c r="AD48" s="168"/>
      <c r="AE48" s="167"/>
      <c r="AF48" s="167"/>
      <c r="AG48" s="167"/>
      <c r="AH48" s="168"/>
      <c r="AI48" s="167"/>
      <c r="AJ48" s="167"/>
      <c r="AK48" s="167"/>
      <c r="AL48" s="167"/>
      <c r="AM48" s="167"/>
      <c r="AN48" s="167"/>
      <c r="AO48" s="167"/>
      <c r="AP48" s="167"/>
      <c r="AQ48" s="167"/>
      <c r="AR48" s="169"/>
      <c r="AS48" s="211"/>
      <c r="AT48" s="212"/>
      <c r="AU48" s="213"/>
      <c r="AV48" s="173"/>
      <c r="AW48" s="172"/>
      <c r="AX48" s="173"/>
      <c r="AY48" s="174"/>
      <c r="AZ48" s="175"/>
      <c r="BA48" s="172"/>
      <c r="BB48" s="242"/>
      <c r="BC48" s="200"/>
      <c r="BD48" s="172"/>
    </row>
    <row r="49" spans="1:56" ht="48" hidden="1" customHeight="1" x14ac:dyDescent="0.3">
      <c r="A49" s="433"/>
      <c r="B49" s="448" t="s">
        <v>156</v>
      </c>
      <c r="C49" s="98"/>
      <c r="D49" s="98"/>
      <c r="E49" s="436"/>
      <c r="F49" s="449" t="s">
        <v>157</v>
      </c>
      <c r="G49" s="122"/>
      <c r="H49" s="122"/>
      <c r="I49" s="439" t="s">
        <v>158</v>
      </c>
      <c r="J49" s="104">
        <v>8</v>
      </c>
      <c r="K49" s="96" t="s">
        <v>159</v>
      </c>
      <c r="L49" s="96" t="s">
        <v>160</v>
      </c>
      <c r="M49" s="96" t="s">
        <v>106</v>
      </c>
      <c r="N49" s="96" t="s">
        <v>80</v>
      </c>
      <c r="O49" s="96" t="s">
        <v>161</v>
      </c>
      <c r="P49" s="153">
        <v>0</v>
      </c>
      <c r="Q49" s="96"/>
      <c r="R49" s="114"/>
      <c r="S49" s="114"/>
      <c r="T49" s="156">
        <v>0</v>
      </c>
      <c r="U49" s="96">
        <v>1</v>
      </c>
      <c r="V49" s="158">
        <v>0</v>
      </c>
      <c r="W49" s="193" t="s">
        <v>107</v>
      </c>
      <c r="X49" s="120"/>
      <c r="Y49" s="180"/>
      <c r="Z49" s="96" t="s">
        <v>214</v>
      </c>
      <c r="AA49" s="96" t="s">
        <v>214</v>
      </c>
      <c r="AB49" s="177"/>
      <c r="AC49" s="167"/>
      <c r="AD49" s="168"/>
      <c r="AE49" s="167"/>
      <c r="AF49" s="167"/>
      <c r="AG49" s="167"/>
      <c r="AH49" s="168"/>
      <c r="AI49" s="167"/>
      <c r="AJ49" s="167"/>
      <c r="AK49" s="167"/>
      <c r="AL49" s="167"/>
      <c r="AM49" s="167"/>
      <c r="AN49" s="167"/>
      <c r="AO49" s="167"/>
      <c r="AP49" s="167"/>
      <c r="AQ49" s="167"/>
      <c r="AR49" s="169"/>
      <c r="AS49" s="169"/>
      <c r="AT49" s="170"/>
      <c r="AU49" s="171"/>
      <c r="AV49" s="172"/>
      <c r="AW49" s="172"/>
      <c r="AX49" s="173"/>
      <c r="AY49" s="174"/>
      <c r="AZ49" s="175"/>
      <c r="BA49" s="172"/>
      <c r="BB49" s="242"/>
      <c r="BC49" s="200"/>
      <c r="BD49" s="172"/>
    </row>
    <row r="50" spans="1:56" ht="48" customHeight="1" x14ac:dyDescent="0.3">
      <c r="A50" s="433"/>
      <c r="B50" s="436"/>
      <c r="C50" s="98"/>
      <c r="D50" s="98"/>
      <c r="E50" s="436"/>
      <c r="F50" s="450"/>
      <c r="G50" s="122"/>
      <c r="H50" s="122"/>
      <c r="I50" s="439"/>
      <c r="J50" s="453">
        <v>7</v>
      </c>
      <c r="K50" s="439" t="s">
        <v>162</v>
      </c>
      <c r="L50" s="96" t="s">
        <v>163</v>
      </c>
      <c r="M50" s="96" t="s">
        <v>106</v>
      </c>
      <c r="N50" s="96" t="s">
        <v>80</v>
      </c>
      <c r="O50" s="96" t="s">
        <v>164</v>
      </c>
      <c r="P50" s="153">
        <v>0</v>
      </c>
      <c r="Q50" s="96" t="s">
        <v>88</v>
      </c>
      <c r="R50" s="134">
        <v>0.05</v>
      </c>
      <c r="S50" s="134">
        <v>0.05</v>
      </c>
      <c r="T50" s="157">
        <v>0.1</v>
      </c>
      <c r="U50" s="96">
        <v>1</v>
      </c>
      <c r="V50" s="158">
        <v>2.5500000000000002E-2</v>
      </c>
      <c r="W50" s="229" t="s">
        <v>246</v>
      </c>
      <c r="X50" s="120">
        <v>45658</v>
      </c>
      <c r="Y50" s="180">
        <v>46022</v>
      </c>
      <c r="Z50" s="96" t="s">
        <v>214</v>
      </c>
      <c r="AA50" s="96" t="s">
        <v>214</v>
      </c>
      <c r="AB50" s="177"/>
      <c r="AC50" s="167"/>
      <c r="AD50" s="168"/>
      <c r="AE50" s="167"/>
      <c r="AF50" s="184">
        <v>0.05</v>
      </c>
      <c r="AG50" s="167"/>
      <c r="AH50" s="168"/>
      <c r="AI50" s="167"/>
      <c r="AJ50" s="167"/>
      <c r="AK50" s="167"/>
      <c r="AL50" s="167"/>
      <c r="AM50" s="167"/>
      <c r="AN50" s="184">
        <v>0.05</v>
      </c>
      <c r="AO50" s="167"/>
      <c r="AP50" s="167"/>
      <c r="AQ50" s="167"/>
      <c r="AR50" s="185">
        <v>0.1</v>
      </c>
      <c r="AS50" s="169"/>
      <c r="AT50" s="170"/>
      <c r="AU50" s="171"/>
      <c r="AV50" s="172"/>
      <c r="AW50" s="172"/>
      <c r="AX50" s="173"/>
      <c r="AY50" s="174"/>
      <c r="AZ50" s="175"/>
      <c r="BA50" s="172"/>
      <c r="BB50" s="242"/>
      <c r="BC50" s="200"/>
      <c r="BD50" s="172"/>
    </row>
    <row r="51" spans="1:56" ht="67.5" customHeight="1" x14ac:dyDescent="0.3">
      <c r="A51" s="433"/>
      <c r="B51" s="436"/>
      <c r="C51" s="98"/>
      <c r="D51" s="98"/>
      <c r="E51" s="436"/>
      <c r="F51" s="450"/>
      <c r="G51" s="122"/>
      <c r="H51" s="122"/>
      <c r="I51" s="439"/>
      <c r="J51" s="453"/>
      <c r="K51" s="439"/>
      <c r="L51" s="96" t="s">
        <v>165</v>
      </c>
      <c r="M51" s="96" t="s">
        <v>106</v>
      </c>
      <c r="N51" s="96" t="s">
        <v>80</v>
      </c>
      <c r="O51" s="96" t="s">
        <v>166</v>
      </c>
      <c r="P51" s="153">
        <v>0</v>
      </c>
      <c r="Q51" s="96" t="s">
        <v>125</v>
      </c>
      <c r="R51" s="114"/>
      <c r="S51" s="134">
        <v>0.1</v>
      </c>
      <c r="T51" s="157">
        <v>0.1</v>
      </c>
      <c r="U51" s="96">
        <v>1</v>
      </c>
      <c r="V51" s="158">
        <v>0.02</v>
      </c>
      <c r="W51" s="229" t="s">
        <v>247</v>
      </c>
      <c r="X51" s="120">
        <v>45658</v>
      </c>
      <c r="Y51" s="180">
        <v>46022</v>
      </c>
      <c r="Z51" s="96" t="s">
        <v>214</v>
      </c>
      <c r="AA51" s="96" t="s">
        <v>214</v>
      </c>
      <c r="AB51" s="177"/>
      <c r="AC51" s="167"/>
      <c r="AD51" s="168"/>
      <c r="AE51" s="167"/>
      <c r="AF51" s="167"/>
      <c r="AG51" s="167"/>
      <c r="AH51" s="168"/>
      <c r="AI51" s="167"/>
      <c r="AJ51" s="167"/>
      <c r="AK51" s="167"/>
      <c r="AL51" s="167"/>
      <c r="AM51" s="167"/>
      <c r="AN51" s="184">
        <v>0.1</v>
      </c>
      <c r="AO51" s="167"/>
      <c r="AP51" s="167"/>
      <c r="AQ51" s="167"/>
      <c r="AR51" s="185">
        <v>0.1</v>
      </c>
      <c r="AS51" s="169"/>
      <c r="AT51" s="170"/>
      <c r="AU51" s="171"/>
      <c r="AV51" s="172"/>
      <c r="AW51" s="172"/>
      <c r="AX51" s="173"/>
      <c r="AY51" s="174"/>
      <c r="AZ51" s="175"/>
      <c r="BA51" s="172"/>
      <c r="BB51" s="242"/>
      <c r="BC51" s="200"/>
      <c r="BD51" s="172"/>
    </row>
    <row r="52" spans="1:56" ht="65.25" customHeight="1" x14ac:dyDescent="0.3">
      <c r="A52" s="433"/>
      <c r="B52" s="436"/>
      <c r="C52" s="98"/>
      <c r="D52" s="98"/>
      <c r="E52" s="436"/>
      <c r="F52" s="450"/>
      <c r="G52" s="122"/>
      <c r="H52" s="122"/>
      <c r="I52" s="439"/>
      <c r="J52" s="453">
        <v>8</v>
      </c>
      <c r="K52" s="439" t="s">
        <v>167</v>
      </c>
      <c r="L52" s="96" t="s">
        <v>168</v>
      </c>
      <c r="M52" s="96" t="s">
        <v>106</v>
      </c>
      <c r="N52" s="96" t="s">
        <v>80</v>
      </c>
      <c r="O52" s="96" t="s">
        <v>169</v>
      </c>
      <c r="P52" s="154">
        <v>0</v>
      </c>
      <c r="Q52" s="96" t="s">
        <v>21</v>
      </c>
      <c r="R52" s="134">
        <v>0.35</v>
      </c>
      <c r="S52" s="134">
        <v>0.65</v>
      </c>
      <c r="T52" s="157">
        <v>1</v>
      </c>
      <c r="U52" s="155">
        <v>1</v>
      </c>
      <c r="V52" s="158">
        <v>0.04</v>
      </c>
      <c r="W52" s="226" t="s">
        <v>217</v>
      </c>
      <c r="X52" s="120">
        <v>45658</v>
      </c>
      <c r="Y52" s="180">
        <v>46022</v>
      </c>
      <c r="Z52" s="96" t="s">
        <v>215</v>
      </c>
      <c r="AA52" s="96" t="s">
        <v>215</v>
      </c>
      <c r="AB52" s="190">
        <v>0.1</v>
      </c>
      <c r="AC52" s="167"/>
      <c r="AD52" s="168"/>
      <c r="AE52" s="167"/>
      <c r="AF52" s="184">
        <v>0.35</v>
      </c>
      <c r="AG52" s="167"/>
      <c r="AH52" s="168"/>
      <c r="AI52" s="167"/>
      <c r="AJ52" s="184">
        <v>0.65</v>
      </c>
      <c r="AK52" s="167"/>
      <c r="AL52" s="167"/>
      <c r="AM52" s="167"/>
      <c r="AN52" s="184">
        <v>1</v>
      </c>
      <c r="AO52" s="167"/>
      <c r="AP52" s="167"/>
      <c r="AQ52" s="167"/>
      <c r="AR52" s="185">
        <v>1</v>
      </c>
      <c r="AS52" s="169"/>
      <c r="AT52" s="170"/>
      <c r="AU52" s="171"/>
      <c r="AV52" s="172"/>
      <c r="AW52" s="232">
        <f>869000000</f>
        <v>869000000</v>
      </c>
      <c r="AX52" s="233" t="s">
        <v>251</v>
      </c>
      <c r="AY52" s="174"/>
      <c r="AZ52" s="175"/>
      <c r="BA52" s="172"/>
      <c r="BB52" s="242"/>
      <c r="BC52" s="200"/>
      <c r="BD52" s="172"/>
    </row>
    <row r="53" spans="1:56" ht="65.25" customHeight="1" x14ac:dyDescent="0.3">
      <c r="A53" s="433"/>
      <c r="B53" s="436"/>
      <c r="C53" s="97"/>
      <c r="D53" s="98"/>
      <c r="E53" s="436"/>
      <c r="F53" s="450"/>
      <c r="G53" s="122"/>
      <c r="H53" s="122"/>
      <c r="I53" s="439"/>
      <c r="J53" s="453"/>
      <c r="K53" s="439"/>
      <c r="L53" s="96" t="s">
        <v>168</v>
      </c>
      <c r="M53" s="96" t="s">
        <v>106</v>
      </c>
      <c r="N53" s="96" t="s">
        <v>80</v>
      </c>
      <c r="O53" s="96" t="s">
        <v>170</v>
      </c>
      <c r="P53" s="154">
        <v>0</v>
      </c>
      <c r="Q53" s="96" t="s">
        <v>21</v>
      </c>
      <c r="R53" s="114"/>
      <c r="S53" s="114"/>
      <c r="T53" s="156"/>
      <c r="U53" s="155">
        <v>1</v>
      </c>
      <c r="V53" s="158">
        <v>3.5000000000000003E-2</v>
      </c>
      <c r="W53" s="226" t="s">
        <v>218</v>
      </c>
      <c r="X53" s="120">
        <v>45658</v>
      </c>
      <c r="Y53" s="180">
        <v>46022</v>
      </c>
      <c r="Z53" s="96" t="s">
        <v>215</v>
      </c>
      <c r="AA53" s="96" t="s">
        <v>215</v>
      </c>
      <c r="AB53" s="190">
        <v>0.1</v>
      </c>
      <c r="AC53" s="167"/>
      <c r="AD53" s="168"/>
      <c r="AE53" s="167"/>
      <c r="AF53" s="184">
        <v>0.35</v>
      </c>
      <c r="AG53" s="167"/>
      <c r="AH53" s="168"/>
      <c r="AI53" s="167"/>
      <c r="AJ53" s="184">
        <v>0.65</v>
      </c>
      <c r="AK53" s="167"/>
      <c r="AL53" s="167"/>
      <c r="AM53" s="167"/>
      <c r="AN53" s="184">
        <v>1</v>
      </c>
      <c r="AO53" s="167"/>
      <c r="AP53" s="167"/>
      <c r="AQ53" s="167"/>
      <c r="AR53" s="185">
        <v>1</v>
      </c>
      <c r="AS53" s="169"/>
      <c r="AT53" s="170"/>
      <c r="AU53" s="171"/>
      <c r="AV53" s="172"/>
      <c r="AW53" s="232">
        <f>25000000</f>
        <v>25000000</v>
      </c>
      <c r="AX53" s="234" t="s">
        <v>252</v>
      </c>
      <c r="AY53" s="174"/>
      <c r="AZ53" s="175"/>
      <c r="BA53" s="172"/>
      <c r="BB53" s="242"/>
      <c r="BC53" s="200"/>
      <c r="BD53" s="172"/>
    </row>
    <row r="54" spans="1:56" ht="65.25" customHeight="1" thickBot="1" x14ac:dyDescent="0.35">
      <c r="A54" s="433"/>
      <c r="B54" s="436"/>
      <c r="C54" s="97"/>
      <c r="D54" s="98"/>
      <c r="E54" s="436"/>
      <c r="F54" s="450"/>
      <c r="G54" s="122"/>
      <c r="H54" s="122"/>
      <c r="I54" s="439"/>
      <c r="J54" s="453"/>
      <c r="K54" s="439"/>
      <c r="L54" s="96" t="s">
        <v>171</v>
      </c>
      <c r="M54" s="96" t="s">
        <v>80</v>
      </c>
      <c r="N54" s="96" t="s">
        <v>80</v>
      </c>
      <c r="O54" s="96" t="s">
        <v>172</v>
      </c>
      <c r="P54" s="154">
        <v>0</v>
      </c>
      <c r="Q54" s="96" t="s">
        <v>21</v>
      </c>
      <c r="R54" s="134">
        <v>0.35</v>
      </c>
      <c r="S54" s="134">
        <v>0.65</v>
      </c>
      <c r="T54" s="157">
        <v>1</v>
      </c>
      <c r="U54" s="155">
        <v>1</v>
      </c>
      <c r="V54" s="158">
        <v>0.04</v>
      </c>
      <c r="W54" s="226" t="s">
        <v>219</v>
      </c>
      <c r="X54" s="120">
        <v>45658</v>
      </c>
      <c r="Y54" s="180">
        <v>46022</v>
      </c>
      <c r="Z54" s="96" t="s">
        <v>215</v>
      </c>
      <c r="AA54" s="96" t="s">
        <v>215</v>
      </c>
      <c r="AB54" s="190">
        <v>0.1</v>
      </c>
      <c r="AC54" s="167"/>
      <c r="AD54" s="168"/>
      <c r="AE54" s="167"/>
      <c r="AF54" s="184">
        <v>0.35</v>
      </c>
      <c r="AG54" s="167"/>
      <c r="AH54" s="168"/>
      <c r="AI54" s="167"/>
      <c r="AJ54" s="184">
        <v>0.65</v>
      </c>
      <c r="AK54" s="167"/>
      <c r="AL54" s="167"/>
      <c r="AM54" s="167"/>
      <c r="AN54" s="184">
        <v>1</v>
      </c>
      <c r="AO54" s="167"/>
      <c r="AP54" s="167"/>
      <c r="AQ54" s="167"/>
      <c r="AR54" s="185">
        <v>1</v>
      </c>
      <c r="AS54" s="169"/>
      <c r="AT54" s="170"/>
      <c r="AU54" s="171"/>
      <c r="AV54" s="172"/>
      <c r="AW54" s="232">
        <v>606000000</v>
      </c>
      <c r="AX54" s="234" t="s">
        <v>253</v>
      </c>
      <c r="AY54" s="174"/>
      <c r="AZ54" s="175"/>
      <c r="BA54" s="172"/>
      <c r="BB54" s="242"/>
      <c r="BC54" s="200"/>
      <c r="BD54" s="172"/>
    </row>
    <row r="55" spans="1:56" ht="48" hidden="1" customHeight="1" thickBot="1" x14ac:dyDescent="0.35">
      <c r="A55" s="446"/>
      <c r="B55" s="447"/>
      <c r="C55" s="247"/>
      <c r="D55" s="248"/>
      <c r="E55" s="447"/>
      <c r="F55" s="451"/>
      <c r="G55" s="249"/>
      <c r="H55" s="249"/>
      <c r="I55" s="452"/>
      <c r="J55" s="454"/>
      <c r="K55" s="452"/>
      <c r="L55" s="250" t="s">
        <v>171</v>
      </c>
      <c r="M55" s="250" t="s">
        <v>106</v>
      </c>
      <c r="N55" s="250" t="s">
        <v>80</v>
      </c>
      <c r="O55" s="250" t="s">
        <v>173</v>
      </c>
      <c r="P55" s="251">
        <v>0</v>
      </c>
      <c r="Q55" s="250"/>
      <c r="R55" s="252"/>
      <c r="S55" s="252"/>
      <c r="T55" s="253">
        <v>0</v>
      </c>
      <c r="U55" s="250">
        <v>2</v>
      </c>
      <c r="V55" s="254">
        <v>0</v>
      </c>
      <c r="W55" s="255" t="s">
        <v>107</v>
      </c>
      <c r="X55" s="256"/>
      <c r="Y55" s="257"/>
      <c r="Z55" s="250" t="s">
        <v>215</v>
      </c>
      <c r="AA55" s="250" t="s">
        <v>215</v>
      </c>
      <c r="AB55" s="258"/>
      <c r="AC55" s="259"/>
      <c r="AD55" s="260"/>
      <c r="AE55" s="259"/>
      <c r="AF55" s="259"/>
      <c r="AG55" s="259"/>
      <c r="AH55" s="260"/>
      <c r="AI55" s="259"/>
      <c r="AJ55" s="259"/>
      <c r="AK55" s="259"/>
      <c r="AL55" s="259"/>
      <c r="AM55" s="259"/>
      <c r="AN55" s="259"/>
      <c r="AO55" s="259"/>
      <c r="AP55" s="259"/>
      <c r="AQ55" s="259"/>
      <c r="AR55" s="261"/>
      <c r="AS55" s="261"/>
      <c r="AT55" s="262"/>
      <c r="AU55" s="263"/>
      <c r="AV55" s="264"/>
      <c r="AW55" s="265"/>
      <c r="AX55" s="266"/>
      <c r="AY55" s="267"/>
      <c r="AZ55" s="268"/>
      <c r="BA55" s="264"/>
      <c r="BB55" s="269"/>
      <c r="BC55" s="235"/>
      <c r="BD55" s="200"/>
    </row>
    <row r="56" spans="1:56" ht="18.75" thickBot="1" x14ac:dyDescent="0.35">
      <c r="A56" s="271"/>
      <c r="B56" s="272"/>
      <c r="C56" s="272"/>
      <c r="D56" s="272"/>
      <c r="E56" s="272"/>
      <c r="F56" s="272"/>
      <c r="G56" s="272"/>
      <c r="H56" s="272"/>
      <c r="I56" s="273"/>
      <c r="J56" s="274"/>
      <c r="K56" s="272"/>
      <c r="L56" s="272"/>
      <c r="M56" s="272"/>
      <c r="N56" s="272"/>
      <c r="O56" s="275"/>
      <c r="P56" s="275"/>
      <c r="Q56" s="275"/>
      <c r="R56" s="275"/>
      <c r="S56" s="275"/>
      <c r="T56" s="275"/>
      <c r="U56" s="276"/>
      <c r="V56" s="277">
        <f>SUM(V22:V55)</f>
        <v>0.99995000000000001</v>
      </c>
      <c r="W56" s="275"/>
      <c r="X56" s="278"/>
      <c r="Y56" s="278"/>
      <c r="Z56" s="275"/>
      <c r="AA56" s="275"/>
      <c r="AB56" s="279"/>
      <c r="AC56" s="279"/>
      <c r="AD56" s="272"/>
      <c r="AE56" s="272"/>
      <c r="AF56" s="279"/>
      <c r="AG56" s="279"/>
      <c r="AH56" s="272"/>
      <c r="AI56" s="272"/>
      <c r="AJ56" s="279"/>
      <c r="AK56" s="279"/>
      <c r="AL56" s="272"/>
      <c r="AM56" s="272"/>
      <c r="AN56" s="279"/>
      <c r="AO56" s="279"/>
      <c r="AP56" s="272"/>
      <c r="AQ56" s="272"/>
      <c r="AR56" s="276"/>
      <c r="AS56" s="276"/>
      <c r="AT56" s="272"/>
      <c r="AU56" s="272"/>
      <c r="AV56" s="280">
        <f>SUM(AV22:AV55)</f>
        <v>0</v>
      </c>
      <c r="AW56" s="281">
        <f>AW22+AW32+AW35+AW36+AW42+AW52+AW53+AW54</f>
        <v>65000000000</v>
      </c>
      <c r="AX56" s="272"/>
      <c r="AY56" s="272"/>
      <c r="AZ56" s="272"/>
      <c r="BA56" s="272"/>
      <c r="BB56" s="282"/>
      <c r="BC56" s="270"/>
      <c r="BD56" s="201"/>
    </row>
    <row r="57" spans="1:56" ht="21" customHeight="1" x14ac:dyDescent="0.3">
      <c r="AR57" s="17"/>
      <c r="AS57" s="17"/>
      <c r="AT57" s="17"/>
      <c r="AU57" s="17"/>
      <c r="AV57" s="236"/>
      <c r="AW57" s="236"/>
      <c r="AX57" s="236"/>
      <c r="AY57" s="283"/>
      <c r="AZ57" s="286"/>
      <c r="BA57" s="18"/>
      <c r="BB57" s="18"/>
      <c r="BC57" s="62"/>
      <c r="BD57" s="67"/>
    </row>
    <row r="58" spans="1:56" ht="25.7" customHeight="1" thickBot="1" x14ac:dyDescent="0.35">
      <c r="V58" s="287"/>
      <c r="AR58" s="17"/>
      <c r="AS58" s="17"/>
      <c r="AT58" s="17"/>
      <c r="AU58" s="17"/>
      <c r="AV58" s="67"/>
      <c r="AW58" s="67"/>
      <c r="AX58" s="67"/>
      <c r="AY58" s="284"/>
      <c r="AZ58" s="285"/>
      <c r="BA58" s="18"/>
      <c r="BB58" s="18"/>
      <c r="BC58" s="62"/>
      <c r="BD58" s="67"/>
    </row>
    <row r="59" spans="1:56" ht="27" customHeight="1" thickBot="1" x14ac:dyDescent="0.35">
      <c r="V59" s="287"/>
      <c r="W59" s="23"/>
      <c r="AR59" s="343"/>
      <c r="AS59" s="344"/>
      <c r="AT59" s="344"/>
      <c r="AU59" s="345"/>
      <c r="AV59" s="63">
        <f>SUM(AV57:AV58)</f>
        <v>0</v>
      </c>
      <c r="AW59" s="63">
        <f>SUM(AW56:AW58)</f>
        <v>65000000000</v>
      </c>
      <c r="AX59" s="63">
        <f>SUM(AX57:AX58)</f>
        <v>0</v>
      </c>
      <c r="AY59" s="63">
        <f>SUM(AY57:AY58)</f>
        <v>0</v>
      </c>
      <c r="AZ59" s="63">
        <f>SUM(AZ57:AZ58)</f>
        <v>0</v>
      </c>
      <c r="BC59" s="63">
        <f>SUM(BC57:BC58)</f>
        <v>0</v>
      </c>
      <c r="BD59" s="63">
        <f>SUM(BD57:BD58)</f>
        <v>0</v>
      </c>
    </row>
    <row r="60" spans="1:56" ht="30.6" customHeight="1" thickBot="1" x14ac:dyDescent="0.35">
      <c r="AR60" s="343"/>
      <c r="AS60" s="344"/>
      <c r="AT60" s="344"/>
      <c r="AU60" s="345"/>
      <c r="AV60" s="338">
        <f>+AV59+AW59</f>
        <v>65000000000</v>
      </c>
      <c r="AW60" s="339"/>
      <c r="AX60" s="54">
        <f>SUM(AX57:AX59)</f>
        <v>0</v>
      </c>
      <c r="AY60" s="338">
        <f>+AY59+AZ59</f>
        <v>0</v>
      </c>
      <c r="AZ60" s="339"/>
      <c r="BC60" s="338"/>
      <c r="BD60" s="339"/>
    </row>
  </sheetData>
  <sheetProtection sheet="1" formatCells="0" formatColumns="0" formatRows="0" insertColumns="0" insertRows="0" insertHyperlinks="0" deleteColumns="0" deleteRows="0"/>
  <autoFilter xmlns:x14="http://schemas.microsoft.com/office/spreadsheetml/2009/9/main" ref="A21:BE56" xr:uid="{00000000-0001-0000-0000-000000000000}">
    <filterColumn colId="2" showButton="0"/>
    <filterColumn colId="22">
      <filters blank="1">
        <mc:AlternateContent xmlns:mc="http://schemas.openxmlformats.org/markup-compatibility/2006">
          <mc:Choice Requires="x14">
            <x14:filter val="1.  Orientar el proceso de participación comunitaria en la revisión y actualización de los PATR con enfoques diferenciales._x000a_2. Acompañar la construcción metodológica de los espacios de socialización, diálogo y concertación, que promueva la participación comunitaria y la implementación de los enfoques diferenciales._x000a_3. Acompañar  los espacios de socializaciòn, diálogo y concertación entre comunidades e institucionalidad, y los espacios subregionales de la revisión y actualización de los PATR, mediante la promoción de la participación comunitaria."/>
            <x14:filter val="1. Análisis y caracterización de la oferta PGN vigente 2025 potencial de gestión con los sectores nacionales. _x000a_ 2. Alistamiento de insumos y desarrollo de Rondas Sectoriales (mesas de trabajo técnicas) con DNP para la gestión en el incremento y focalización de recursos PDET 2023 dentro del Trazador Construcción de Paz. _x000a_3. Análisis e incidencia de la programacion presupuestal (apropiados) para PDET y la municipalización de la inversión, conforme a los reportes y condiciones de la PIIP entregados por DNP._x000a_4. Incidencia con DNP y acompañamiento a las entidades nacionales para el cierre financiero 2024 dentro de la PIIP."/>
            <x14:filter val="1. Banco de Proyectos del mecanismo conformado _x000a_2. Mesas bilaterales con contribuyentes para garantizar la vinculación en proyectos_x000a_3. Vinculación de empresarios y contribuyentes para proyectos  por el total del cupo CONFIS"/>
            <x14:filter val="1. Implementar la estrategia Territorio - Nación - Territorio que incluya la participación incidente de las comunidades garantizando la inclusión de enfoques interseccional y reparador._x000a_2. Establecer la metodología para la cualificación las iniciativas estratégicas de acuerdo con su alcance y competencias, a través de la hoja de vida de las iniciativas. _x000a_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
            <x14:filter val="1. Implementar la estrategia Territorio - Nación - Territorio que incluya la participación incidente de las comunidades garantizando la inclusión de enfoques interseccional y reparador._x000a_2. Establecer la metodología para la cualificación las iniciativas estratégicas de acuerdo con su alcance y competencias, a través de la hoja de vida de las iniciativas. _x000a_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_x000a_4. Elaborar y presentar el avance de los indicadores que tienen relación con iniciativas étnicas y que se deben reportar a las diferentes instancias nacionales, entre ellos PMI (A.E.22, A.E.23 y A.E.24), PND, concertación étnica, entre otros._x000a_5. Hacer seguimiento al avance en los compromisos relacionados con iniciativas en las diferentes instancias nacionales."/>
            <x14:filter val="1. Realizar un análisis y diagnóstico de los avances en la implementación del Plan de Fortalecimiento de Capacidades Comunitarias (PFCC)_x000a_2.Rediseñar las estrategias, lineas de acción y la territorialización del PFCC._x000a_3.Generar acciones de articulación interinstitucional, con actores de cooperación internacional, el sector privado y la academía para la implementación del PFCC._x000a_4. Implementar el PFCC de conformidad con su territorialización, desarrollando los enfoques: étnico, género, reparador y, el reconocimiento del campesinado como sujeto de especial protección._x000a_5. Hacer seguimiento a la implementación del PFCC_x000a_6. Reportar periodicamente los avances porcentuales del PFCC, detallando las acciones que evidencian dichos avances. ."/>
            <x14:filter val="1. Selección de municipios a apoyar._x000a_2. Identificación acciones estrategicas para implementar en los municipios _x000a_3. Articulación aliados estrategicos para la ejecución de las acciones._x000a_4. Acompañar las mesas técnicas inter-institucionales para las mujeres rurales, afrocolombianas e indígenas en sus diversidades en los municipios PDET para garantizar procesos de exigibilidad de sus derechos._x000a_5. Ejecución de acciones para el fortalecimiento institucional_x000a_6. Seguimiento a la ejecución de las acciones_x000a_7. Medición de capacidades de salida"/>
            <x14:filter val="1.Realizar Certificados de concordancia ART _x000a_2. Realizar seguimiento de proyectos por medio de Mesas técnicas nacionales y territoriales, Tablero de Control como herramienta de verificación y alertas tempranas en cuanto a la viabilización y cumplimiento de requisitos de ejecución (Corresponde a recursos bienales a ser asignados en 23/24)"/>
            <x14:filter val="Actualizar la información y generar los reportes en el tablero de indicadores PATR en Central de Información. Así mismo, elaborar los informes de seguimiento (Megafichas) que permitan evidenciar los avances en la implementación y el cierre de brechas. Finalmente, reportar a la Oficina Asesora de Planeación como segunda línea de defensa, dichos informes (Megafichas) , para su tramites ante las diferentes instancias nacionales, según corresponda."/>
            <x14:filter val="Aplicar el ciclo de vida de Software (levantamiento de requerimientos, desarrollo, pruebas y puesta en producción) a cada uno de los evolutivos  y componentes existentes de la plataforma tecnológica."/>
            <x14:filter val="Construir e implementar la estrategia de fortalecimiento de capacidades._x000a_1. Identificación de organizaciones de base comunitaria._x000a_2. Implementación de herramienta ICO._x000a_3. Implementación de las estrategias para el mejoramiento de capacidades de las organizaciones de base comunitaria._x000a_4. Seguimiento a la implementación de las estrategias para el mejoramiento de capacidades."/>
            <x14:filter val="Construir y proponer el alcance del estudio prospectivo a realizar, considerando los recursos disponibles, la relevancia y los datos existentes para posterior aprobaciòn por la Direcciòn de Informaciòn y Prospectiva. Definir la metodología del estudio aprobado y desarrollarlo, cuyas proyecciones y resultados que soporten la toma de decisiones frente a la implementación de los PDET. _x000a_"/>
            <x14:filter val="Construir y validar la agenda de evaluaciones, considerando los recursos disponibles, la relevancia y los datos existentes, con el fin de definir el alcance y la metodología para la elaboración de las evaluaciones temáticas. Posterior al desarrollo de la evaluación difundir los resultados obtenidos para la consulta y uso de las partes interesadas."/>
            <x14:filter val="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_x000a__x000a_Proyectos por estructurar mediante la gestión de alianzas. Para cada proyecto integrador identificado se realiza un análisis de actores estratégicos (públicos, privados, comunitarios) del orden nacional, regional y local para establecer alianzas con ellos._x000a__x000a_Proyectos en estructuración. Activación del proceso de estructuración previa definición de fuentes de financiación y responsables del proceso. _x000a__x000a_Nota: la estructuración de proyectos integradores y transformadores puede ser realizada por otras organizaciones o entidades nacionales o territoriales; de esta manera, la ART en cumplimiento de su misión se enfoca en la articulación y coordinación de esfuerzos para su actualización o completitud de requisitos para el inicio en su ejecución."/>
            <x14:filter val="Identificación y gestión de fuentes de financiación para la ejecución del Proyecto Integrador:_x000a_Se realiza la identificación de fuentes posibles para la financiación de los Proyectos Integradores_x000a_Contratación e inicio de ejecución del Proyecto Integrador_x000a_Seguimiento a la ejecución del Proyecto Integrador_x0009_"/>
            <x14:filter val="Implementar del Plan de Tratamiento de Riesgos"/>
            <x14:filter val="Implementar los momentos pendientes de la fase de ejecución de la metodología de revisión y actualización de los PATR."/>
            <x14:filter val="Implementar los proyectos del PETI"/>
            <x14:filter val="Implementar Plan de Seguridad y Privacidad de la Información"/>
            <x14:filter val="Monitorear los proyectos de inversión Estructurados, así como los proyectos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_x000a_(se debe realizar trabajo subregional para la identificación, validación y gestión de los proyectos de inversión)"/>
            <x14:filter val="Presentación Decreto de ajuste institucional ante Secretaria General y Dirección General"/>
            <x14:filter val="Presentación proyecto ajuste institucional al Consejo Directivo para aprobación"/>
            <x14:filter val="Proyectos PDET con enfoque de género y étnicos que han iniciado ejecución en el 2025. _x000a_1. Socializacción y ajuste participativo de la estrategia para la priorización de proyectos de mayor impacto para el cierre de brechas_x000a_2. Concertación de la priorización de proyectos a implementar con las comunidades._x000a_3. Estructuración e Implementación de los proyectos PDET con el mayor impacto._x000a_4. Seguimiento a la implementación de proyectos PDET."/>
            <x14:filter val="Proyectos PDET que han iniciado ejecución en 2024._x000a_1. Socializacción y ajuste participativo  de la estrategia para la priorización de proyectos de mayor impacto para el cierre de brechas_x000a_2. Concertación de la priorización de proyectos a implementar con las comunidades._x000a_3. Estructuración e Implementación de los proyectos PDET con el mayor impacto._x000a_4. Seguimiento a la implementación de proyectos PDET."/>
            <x14:filter val="Realizar propuesta de actualización del esquema de seguimiento estratégico y operativo que se encuentran establecido en la Resolución 000650 de 2021, con el fin fortalecer los elementos que permiten identificar el avance en la implementación de los PDET."/>
            <x14:filter val="Recolectar información de manera periódica a partir de diferentes fuentes oficiales, tales como SIIPO, Sinergia, en cuenta calidad de vida datos abiertos y registros administrativos, entre otros, según la disponibilidad y la generación de información, que permita contar con datos desagregados a nivel municipal PDET."/>
          </mc:Choice>
          <mc:Fallback>
            <filter val="1. Banco de Proyectos del mecanismo conformado _x000a_2. Mesas bilaterales con contribuyentes para garantizar la vinculación en proyectos_x000a_3. Vinculación de empresarios y contribuyentes para proyectos  por el total del cupo CONFIS"/>
            <filter val="Aplicar el ciclo de vida de Software (levantamiento de requerimientos, desarrollo, pruebas y puesta en producción) a cada uno de los evolutivos  y componentes existentes de la plataforma tecnológica."/>
            <filter val="Implementar del Plan de Tratamiento de Riesgos"/>
            <filter val="Implementar los momentos pendientes de la fase de ejecución de la metodología de revisión y actualización de los PATR."/>
            <filter val="Implementar los proyectos del PETI"/>
            <filter val="Implementar Plan de Seguridad y Privacidad de la Información"/>
            <filter val="Presentación Decreto de ajuste institucional ante Secretaria General y Dirección General"/>
            <filter val="Presentación proyecto ajuste institucional al Consejo Directivo para aprobación"/>
            <filter val="Realizar propuesta de actualización del esquema de seguimiento estratégico y operativo que se encuentran establecido en la Resolución 000650 de 2021, con el fin fortalecer los elementos que permiten identificar el avance en la implementación de los PDET."/>
          </mc:Fallback>
        </mc:AlternateContent>
      </filters>
    </filterColumn>
  </autoFilter>
  <mergeCells count="110">
    <mergeCell ref="I22:I41"/>
    <mergeCell ref="J22:J28"/>
    <mergeCell ref="K22:K28"/>
    <mergeCell ref="L22:L25"/>
    <mergeCell ref="L26:L28"/>
    <mergeCell ref="J29:J31"/>
    <mergeCell ref="K29:K31"/>
    <mergeCell ref="L29:L30"/>
    <mergeCell ref="J32:J34"/>
    <mergeCell ref="K32:K34"/>
    <mergeCell ref="L32:L33"/>
    <mergeCell ref="J35:J41"/>
    <mergeCell ref="K35:K41"/>
    <mergeCell ref="I49:I55"/>
    <mergeCell ref="J50:J51"/>
    <mergeCell ref="K50:K51"/>
    <mergeCell ref="J52:J55"/>
    <mergeCell ref="K52:K55"/>
    <mergeCell ref="I42:I48"/>
    <mergeCell ref="J42:J43"/>
    <mergeCell ref="K42:K43"/>
    <mergeCell ref="J44:J47"/>
    <mergeCell ref="K44:K47"/>
    <mergeCell ref="A22:A47"/>
    <mergeCell ref="B22:B41"/>
    <mergeCell ref="E22:E41"/>
    <mergeCell ref="F22:F48"/>
    <mergeCell ref="B42:B48"/>
    <mergeCell ref="E42:E47"/>
    <mergeCell ref="A48:A55"/>
    <mergeCell ref="E48:E55"/>
    <mergeCell ref="B49:B55"/>
    <mergeCell ref="F49:F55"/>
    <mergeCell ref="T1:W1"/>
    <mergeCell ref="T2:W2"/>
    <mergeCell ref="T3:W3"/>
    <mergeCell ref="H3:S3"/>
    <mergeCell ref="O18:BD18"/>
    <mergeCell ref="G11:Q11"/>
    <mergeCell ref="G12:Q12"/>
    <mergeCell ref="A18:N18"/>
    <mergeCell ref="V7:W7"/>
    <mergeCell ref="V8:W8"/>
    <mergeCell ref="V9:W9"/>
    <mergeCell ref="V10:W10"/>
    <mergeCell ref="X5:Y13"/>
    <mergeCell ref="C7:D7"/>
    <mergeCell ref="G7:Q7"/>
    <mergeCell ref="C8:D8"/>
    <mergeCell ref="G8:Q8"/>
    <mergeCell ref="S7:U7"/>
    <mergeCell ref="S8:U8"/>
    <mergeCell ref="S9:U9"/>
    <mergeCell ref="S10:U10"/>
    <mergeCell ref="C11:D11"/>
    <mergeCell ref="C12:D12"/>
    <mergeCell ref="A1:G3"/>
    <mergeCell ref="H1:S1"/>
    <mergeCell ref="H2:S2"/>
    <mergeCell ref="A19:A21"/>
    <mergeCell ref="B19:B21"/>
    <mergeCell ref="C19:D20"/>
    <mergeCell ref="G19:G21"/>
    <mergeCell ref="H19:H21"/>
    <mergeCell ref="C21:D21"/>
    <mergeCell ref="E19:E21"/>
    <mergeCell ref="F19:F21"/>
    <mergeCell ref="I19:I21"/>
    <mergeCell ref="C9:D9"/>
    <mergeCell ref="G9:Q9"/>
    <mergeCell ref="C10:D10"/>
    <mergeCell ref="G10:Q10"/>
    <mergeCell ref="AV19:BD19"/>
    <mergeCell ref="X19:Y19"/>
    <mergeCell ref="AB19:AU19"/>
    <mergeCell ref="J19:K20"/>
    <mergeCell ref="L19:L21"/>
    <mergeCell ref="M19:M21"/>
    <mergeCell ref="N19:N21"/>
    <mergeCell ref="O19:O21"/>
    <mergeCell ref="Q19:Q21"/>
    <mergeCell ref="R19:T20"/>
    <mergeCell ref="U19:U21"/>
    <mergeCell ref="W19:W21"/>
    <mergeCell ref="X20:X21"/>
    <mergeCell ref="Y20:Y21"/>
    <mergeCell ref="P19:P21"/>
    <mergeCell ref="Z19:AA20"/>
    <mergeCell ref="V19:V21"/>
    <mergeCell ref="AY60:AZ60"/>
    <mergeCell ref="BC60:BD60"/>
    <mergeCell ref="AY20:BB20"/>
    <mergeCell ref="BC20:BD20"/>
    <mergeCell ref="AV20:AX20"/>
    <mergeCell ref="AR60:AU60"/>
    <mergeCell ref="AV60:AW60"/>
    <mergeCell ref="AR59:AU59"/>
    <mergeCell ref="AB20:AE20"/>
    <mergeCell ref="AF20:AI20"/>
    <mergeCell ref="AJ20:AM20"/>
    <mergeCell ref="AN20:AQ20"/>
    <mergeCell ref="AR20:AU20"/>
    <mergeCell ref="AW36:AW41"/>
    <mergeCell ref="AW22:AW28"/>
    <mergeCell ref="AW42:AW44"/>
    <mergeCell ref="AX42:AX44"/>
    <mergeCell ref="AX36:AX41"/>
    <mergeCell ref="AW32:AW34"/>
    <mergeCell ref="AX32:AX34"/>
    <mergeCell ref="AX22:AX28"/>
  </mergeCells>
  <dataValidations count="1">
    <dataValidation allowBlank="1" showInputMessage="1" showErrorMessage="1" prompt="La meta se define en número o porcentaje. Y describir a que hace referencia. Ejemplo: 16 proyectos, 6 puntos, 100% de solicitudes atendidas." sqref="W37" xr:uid="{FEA6D2CE-EDBC-420F-A802-E9F01EABCF75}"/>
  </dataValidations>
  <printOptions horizontalCentered="1"/>
  <pageMargins left="0.23622047244094491" right="0.23622047244094491" top="0.55118110236220474" bottom="0.98425196850393704" header="0.31496062992125984" footer="0.19685039370078741"/>
  <pageSetup paperSize="7" scale="10" fitToHeight="4" orientation="landscape" r:id="rId1"/>
  <headerFooter>
    <oddFooter>&amp;C
FM-DE-04.V6 Plan de Acción Institucional
Publicado: 27-06-2024&amp;R&amp;G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4AFCE482-E853-48FD-A60E-B02BE6C70EB4}">
          <x14:formula1>
            <xm:f>'PAI Control de versiones'!$BR$295:$BR$300</xm:f>
          </x14:formula1>
          <xm:sqref>Q22:Q55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14B6-A5CC-4197-9677-4D975C9E24AF}">
  <sheetPr>
    <pageSetUpPr fitToPage="1"/>
  </sheetPr>
  <dimension ref="A1:BC37"/>
  <sheetViews>
    <sheetView showGridLines="0" zoomScale="59" zoomScaleNormal="59" workbookViewId="0">
      <selection activeCell="K30" sqref="K30"/>
    </sheetView>
  </sheetViews>
  <sheetFormatPr baseColWidth="10" defaultColWidth="11.42578125" defaultRowHeight="17.25" x14ac:dyDescent="0.3"/>
  <cols>
    <col min="1" max="1" width="27" style="16" customWidth="1"/>
    <col min="2" max="2" width="39.140625" style="16" customWidth="1"/>
    <col min="3" max="3" width="23.85546875" style="16" hidden="1" customWidth="1"/>
    <col min="4" max="4" width="24" style="16" hidden="1" customWidth="1"/>
    <col min="5" max="5" width="27.5703125" style="16" customWidth="1"/>
    <col min="6" max="6" width="24" style="16" customWidth="1"/>
    <col min="7" max="7" width="21" style="16" hidden="1" customWidth="1"/>
    <col min="8" max="8" width="23.7109375" style="16" hidden="1" customWidth="1"/>
    <col min="9" max="9" width="24.5703125" style="19" customWidth="1"/>
    <col min="10" max="10" width="8.7109375" style="20" customWidth="1"/>
    <col min="11" max="11" width="57" style="16" customWidth="1"/>
    <col min="12" max="12" width="31.5703125" style="16" customWidth="1"/>
    <col min="13" max="13" width="20.42578125" style="16" customWidth="1"/>
    <col min="14" max="14" width="23.42578125" style="16" customWidth="1"/>
    <col min="15" max="15" width="42" style="21" customWidth="1"/>
    <col min="16" max="16" width="14.85546875" style="21" customWidth="1"/>
    <col min="17" max="17" width="17.42578125" style="21" customWidth="1"/>
    <col min="18" max="19" width="22.85546875" style="21" customWidth="1"/>
    <col min="20" max="20" width="23.7109375" style="21" customWidth="1"/>
    <col min="21" max="21" width="20.5703125" style="22" customWidth="1"/>
    <col min="22" max="22" width="75" style="21" customWidth="1"/>
    <col min="23" max="24" width="24.42578125" style="23" customWidth="1"/>
    <col min="25" max="26" width="24.42578125" style="21" customWidth="1"/>
    <col min="27" max="28" width="11.28515625" style="24" customWidth="1"/>
    <col min="29" max="29" width="6.28515625" style="16" customWidth="1"/>
    <col min="30" max="30" width="9.28515625" style="16" customWidth="1"/>
    <col min="31" max="32" width="10.28515625" style="24" customWidth="1"/>
    <col min="33" max="33" width="6.140625" style="16" customWidth="1"/>
    <col min="34" max="34" width="8.140625" style="16" customWidth="1"/>
    <col min="35" max="36" width="11" style="24" customWidth="1"/>
    <col min="37" max="37" width="7.28515625" style="16" customWidth="1"/>
    <col min="38" max="38" width="8.28515625" style="16" customWidth="1"/>
    <col min="39" max="39" width="13" style="24" customWidth="1"/>
    <col min="40" max="40" width="10.7109375" style="24" customWidth="1"/>
    <col min="41" max="41" width="7" style="16" customWidth="1"/>
    <col min="42" max="42" width="7.42578125" style="16" customWidth="1"/>
    <col min="43" max="44" width="15.28515625" style="22" customWidth="1"/>
    <col min="45" max="46" width="11.42578125" style="16" customWidth="1"/>
    <col min="47" max="47" width="23.85546875" style="25" hidden="1" customWidth="1"/>
    <col min="48" max="48" width="22.5703125" style="25" hidden="1" customWidth="1"/>
    <col min="49" max="49" width="42.140625" style="16" hidden="1" customWidth="1"/>
    <col min="50" max="50" width="29" style="16" hidden="1" customWidth="1"/>
    <col min="51" max="51" width="27.7109375" style="16" hidden="1" customWidth="1"/>
    <col min="52" max="52" width="45" style="16" hidden="1" customWidth="1"/>
    <col min="53" max="53" width="32" style="16" hidden="1" customWidth="1"/>
    <col min="54" max="54" width="30.42578125" style="16" bestFit="1" customWidth="1"/>
    <col min="55" max="55" width="36" style="16" bestFit="1" customWidth="1"/>
    <col min="56" max="16384" width="11.42578125" style="16"/>
  </cols>
  <sheetData>
    <row r="1" spans="1:48" ht="48.75" customHeight="1" x14ac:dyDescent="0.3">
      <c r="A1" s="430"/>
      <c r="B1" s="430"/>
      <c r="C1" s="430"/>
      <c r="D1" s="430"/>
      <c r="E1" s="430"/>
      <c r="F1" s="430"/>
      <c r="G1" s="430"/>
      <c r="H1" s="391" t="s">
        <v>0</v>
      </c>
      <c r="I1" s="391"/>
      <c r="J1" s="391"/>
      <c r="K1" s="391"/>
      <c r="L1" s="391"/>
      <c r="M1" s="391"/>
      <c r="N1" s="391"/>
      <c r="O1" s="391"/>
      <c r="P1" s="391"/>
      <c r="Q1" s="391"/>
      <c r="R1" s="391"/>
      <c r="S1" s="391"/>
      <c r="T1" s="397" t="s">
        <v>1</v>
      </c>
      <c r="U1" s="397"/>
      <c r="V1" s="397"/>
      <c r="W1" s="16"/>
      <c r="X1" s="16"/>
    </row>
    <row r="2" spans="1:48" ht="48.75" customHeight="1" x14ac:dyDescent="0.3">
      <c r="A2" s="430"/>
      <c r="B2" s="430"/>
      <c r="C2" s="430"/>
      <c r="D2" s="430"/>
      <c r="E2" s="430"/>
      <c r="F2" s="430"/>
      <c r="G2" s="430"/>
      <c r="H2" s="391" t="s">
        <v>2</v>
      </c>
      <c r="I2" s="391"/>
      <c r="J2" s="391"/>
      <c r="K2" s="391"/>
      <c r="L2" s="391"/>
      <c r="M2" s="391"/>
      <c r="N2" s="391"/>
      <c r="O2" s="391"/>
      <c r="P2" s="391"/>
      <c r="Q2" s="391"/>
      <c r="R2" s="391"/>
      <c r="S2" s="391"/>
      <c r="T2" s="397" t="s">
        <v>3</v>
      </c>
      <c r="U2" s="397"/>
      <c r="V2" s="397"/>
      <c r="W2" s="16"/>
      <c r="X2" s="16"/>
    </row>
    <row r="3" spans="1:48" ht="48.75" customHeight="1" thickBot="1" x14ac:dyDescent="0.35">
      <c r="A3" s="431"/>
      <c r="B3" s="431"/>
      <c r="C3" s="431"/>
      <c r="D3" s="431"/>
      <c r="E3" s="431"/>
      <c r="F3" s="431"/>
      <c r="G3" s="431"/>
      <c r="H3" s="399" t="s">
        <v>4</v>
      </c>
      <c r="I3" s="400"/>
      <c r="J3" s="400"/>
      <c r="K3" s="400"/>
      <c r="L3" s="400"/>
      <c r="M3" s="400"/>
      <c r="N3" s="400"/>
      <c r="O3" s="400"/>
      <c r="P3" s="400"/>
      <c r="Q3" s="400"/>
      <c r="R3" s="400"/>
      <c r="S3" s="401"/>
      <c r="T3" s="398" t="s">
        <v>5</v>
      </c>
      <c r="U3" s="398"/>
      <c r="V3" s="398"/>
      <c r="W3" s="16"/>
      <c r="X3" s="16"/>
    </row>
    <row r="4" spans="1:48" ht="18" thickTop="1" x14ac:dyDescent="0.3">
      <c r="A4" s="1"/>
      <c r="B4" s="1"/>
      <c r="C4" s="1"/>
      <c r="D4" s="1"/>
      <c r="E4" s="1"/>
      <c r="F4" s="1"/>
      <c r="G4" s="1"/>
      <c r="H4" s="1"/>
      <c r="I4" s="2"/>
      <c r="J4" s="3"/>
      <c r="K4" s="1"/>
      <c r="L4" s="1"/>
      <c r="M4" s="1"/>
      <c r="N4" s="1"/>
      <c r="O4" s="4"/>
      <c r="P4" s="4"/>
      <c r="Q4" s="4"/>
      <c r="R4" s="4"/>
      <c r="S4" s="1"/>
      <c r="T4" s="1"/>
      <c r="U4" s="1"/>
      <c r="V4" s="1"/>
      <c r="W4" s="1"/>
      <c r="X4" s="1"/>
    </row>
    <row r="5" spans="1:48" x14ac:dyDescent="0.3">
      <c r="A5" s="31"/>
      <c r="B5" s="32"/>
      <c r="C5" s="32"/>
      <c r="D5" s="32"/>
      <c r="E5" s="32"/>
      <c r="F5" s="32"/>
      <c r="G5" s="32"/>
      <c r="H5" s="32"/>
      <c r="I5" s="33"/>
      <c r="J5" s="34"/>
      <c r="K5" s="32"/>
      <c r="L5" s="32"/>
      <c r="M5" s="32"/>
      <c r="N5" s="32"/>
      <c r="O5" s="35"/>
      <c r="P5" s="35"/>
      <c r="Q5" s="35"/>
      <c r="R5" s="35"/>
      <c r="S5" s="32"/>
      <c r="T5" s="32"/>
      <c r="U5" s="32"/>
      <c r="V5" s="32"/>
      <c r="W5" s="416"/>
      <c r="X5" s="417"/>
    </row>
    <row r="6" spans="1:48" ht="18" thickBot="1" x14ac:dyDescent="0.35">
      <c r="A6" s="36"/>
      <c r="B6" s="1"/>
      <c r="C6" s="1"/>
      <c r="D6" s="1"/>
      <c r="E6" s="1"/>
      <c r="F6" s="1"/>
      <c r="G6" s="1"/>
      <c r="H6" s="1"/>
      <c r="I6" s="2"/>
      <c r="J6" s="3"/>
      <c r="K6" s="1"/>
      <c r="L6" s="1"/>
      <c r="M6" s="1"/>
      <c r="N6" s="1"/>
      <c r="O6" s="4"/>
      <c r="P6" s="4"/>
      <c r="Q6" s="4"/>
      <c r="R6" s="4"/>
      <c r="S6" s="1"/>
      <c r="T6" s="1"/>
      <c r="U6" s="1"/>
      <c r="V6" s="1"/>
      <c r="W6" s="418"/>
      <c r="X6" s="419"/>
    </row>
    <row r="7" spans="1:48" ht="42.75" customHeight="1" thickBot="1" x14ac:dyDescent="0.35">
      <c r="A7" s="37"/>
      <c r="B7" s="38"/>
      <c r="C7" s="394" t="s">
        <v>6</v>
      </c>
      <c r="D7" s="395"/>
      <c r="E7" s="337"/>
      <c r="F7" s="337"/>
      <c r="G7" s="422" t="s">
        <v>7</v>
      </c>
      <c r="H7" s="423"/>
      <c r="I7" s="423"/>
      <c r="J7" s="423"/>
      <c r="K7" s="423"/>
      <c r="L7" s="423"/>
      <c r="M7" s="423"/>
      <c r="N7" s="423"/>
      <c r="O7" s="423"/>
      <c r="P7" s="423"/>
      <c r="Q7" s="424"/>
      <c r="R7" s="27"/>
      <c r="S7" s="425" t="s">
        <v>8</v>
      </c>
      <c r="T7" s="426"/>
      <c r="U7" s="471"/>
      <c r="V7" s="45" t="s">
        <v>9</v>
      </c>
      <c r="W7" s="418"/>
      <c r="X7" s="419"/>
    </row>
    <row r="8" spans="1:48" ht="42.75" customHeight="1" thickBot="1" x14ac:dyDescent="0.35">
      <c r="A8" s="37"/>
      <c r="B8" s="38"/>
      <c r="C8" s="394" t="s">
        <v>10</v>
      </c>
      <c r="D8" s="395"/>
      <c r="E8" s="337"/>
      <c r="F8" s="337"/>
      <c r="G8" s="396" t="s">
        <v>256</v>
      </c>
      <c r="H8" s="396"/>
      <c r="I8" s="396"/>
      <c r="J8" s="396"/>
      <c r="K8" s="396"/>
      <c r="L8" s="396"/>
      <c r="M8" s="396"/>
      <c r="N8" s="396"/>
      <c r="O8" s="396"/>
      <c r="P8" s="396"/>
      <c r="Q8" s="396"/>
      <c r="R8" s="28"/>
      <c r="S8" s="427" t="s">
        <v>11</v>
      </c>
      <c r="T8" s="428"/>
      <c r="U8" s="429"/>
      <c r="V8" s="45">
        <v>1</v>
      </c>
      <c r="W8" s="418"/>
      <c r="X8" s="419"/>
    </row>
    <row r="9" spans="1:48" ht="42.75" customHeight="1" thickBot="1" x14ac:dyDescent="0.35">
      <c r="A9" s="37"/>
      <c r="B9" s="38"/>
      <c r="C9" s="394" t="s">
        <v>12</v>
      </c>
      <c r="D9" s="395"/>
      <c r="E9" s="337"/>
      <c r="F9" s="337"/>
      <c r="G9" s="396" t="s">
        <v>13</v>
      </c>
      <c r="H9" s="396"/>
      <c r="I9" s="396"/>
      <c r="J9" s="396"/>
      <c r="K9" s="396"/>
      <c r="L9" s="396"/>
      <c r="M9" s="396"/>
      <c r="N9" s="396"/>
      <c r="O9" s="396"/>
      <c r="P9" s="396"/>
      <c r="Q9" s="396"/>
      <c r="R9" s="28"/>
      <c r="S9" s="427" t="s">
        <v>14</v>
      </c>
      <c r="T9" s="428"/>
      <c r="U9" s="429"/>
      <c r="V9" s="335">
        <v>45687</v>
      </c>
      <c r="W9" s="418"/>
      <c r="X9" s="419"/>
    </row>
    <row r="10" spans="1:48" ht="42.75" customHeight="1" thickBot="1" x14ac:dyDescent="0.35">
      <c r="A10" s="37"/>
      <c r="B10" s="38"/>
      <c r="C10" s="394" t="s">
        <v>15</v>
      </c>
      <c r="D10" s="395"/>
      <c r="E10" s="337"/>
      <c r="F10" s="337"/>
      <c r="G10" s="396" t="s">
        <v>16</v>
      </c>
      <c r="H10" s="396"/>
      <c r="I10" s="396"/>
      <c r="J10" s="396"/>
      <c r="K10" s="396"/>
      <c r="L10" s="396"/>
      <c r="M10" s="396"/>
      <c r="N10" s="396"/>
      <c r="O10" s="396"/>
      <c r="P10" s="396"/>
      <c r="Q10" s="396"/>
      <c r="R10" s="28"/>
      <c r="S10" s="427" t="s">
        <v>17</v>
      </c>
      <c r="T10" s="428"/>
      <c r="U10" s="429"/>
      <c r="V10" s="335">
        <v>45688</v>
      </c>
      <c r="W10" s="418"/>
      <c r="X10" s="419"/>
    </row>
    <row r="11" spans="1:48" ht="42.75" customHeight="1" thickBot="1" x14ac:dyDescent="0.35">
      <c r="A11" s="37"/>
      <c r="B11" s="38"/>
      <c r="C11" s="394" t="s">
        <v>18</v>
      </c>
      <c r="D11" s="395"/>
      <c r="E11" s="337"/>
      <c r="F11" s="337"/>
      <c r="G11" s="396" t="s">
        <v>19</v>
      </c>
      <c r="H11" s="396"/>
      <c r="I11" s="396"/>
      <c r="J11" s="396"/>
      <c r="K11" s="396"/>
      <c r="L11" s="396"/>
      <c r="M11" s="396"/>
      <c r="N11" s="396"/>
      <c r="O11" s="396"/>
      <c r="P11" s="396"/>
      <c r="Q11" s="396"/>
      <c r="R11" s="28"/>
      <c r="S11" s="29"/>
      <c r="T11" s="30"/>
      <c r="U11" s="30"/>
      <c r="V11" s="30"/>
      <c r="W11" s="418"/>
      <c r="X11" s="419"/>
    </row>
    <row r="12" spans="1:48" ht="42.75" customHeight="1" thickBot="1" x14ac:dyDescent="0.35">
      <c r="A12" s="37"/>
      <c r="B12" s="38"/>
      <c r="C12" s="394" t="s">
        <v>20</v>
      </c>
      <c r="D12" s="395"/>
      <c r="E12" s="337"/>
      <c r="F12" s="337"/>
      <c r="G12" s="406" t="s">
        <v>21</v>
      </c>
      <c r="H12" s="407"/>
      <c r="I12" s="407"/>
      <c r="J12" s="407"/>
      <c r="K12" s="407"/>
      <c r="L12" s="407"/>
      <c r="M12" s="407"/>
      <c r="N12" s="407"/>
      <c r="O12" s="407"/>
      <c r="P12" s="407"/>
      <c r="Q12" s="408"/>
      <c r="R12" s="28"/>
      <c r="S12" s="38"/>
      <c r="T12" s="38"/>
      <c r="U12" s="38"/>
      <c r="V12" s="38"/>
      <c r="W12" s="418"/>
      <c r="X12" s="419"/>
    </row>
    <row r="13" spans="1:48" ht="17.25" customHeight="1" x14ac:dyDescent="0.3">
      <c r="A13" s="39"/>
      <c r="B13" s="40"/>
      <c r="C13" s="40"/>
      <c r="D13" s="40"/>
      <c r="E13" s="40"/>
      <c r="F13" s="40"/>
      <c r="G13" s="40"/>
      <c r="H13" s="40"/>
      <c r="I13" s="41"/>
      <c r="J13" s="42"/>
      <c r="K13" s="40"/>
      <c r="L13" s="40"/>
      <c r="M13" s="40"/>
      <c r="N13" s="40"/>
      <c r="O13" s="43"/>
      <c r="P13" s="43"/>
      <c r="Q13" s="43"/>
      <c r="R13" s="43"/>
      <c r="S13" s="43"/>
      <c r="T13" s="43"/>
      <c r="U13" s="44"/>
      <c r="V13" s="43"/>
      <c r="W13" s="420"/>
      <c r="X13" s="421"/>
    </row>
    <row r="16" spans="1:48" s="1" customFormat="1" ht="12.6" customHeight="1" x14ac:dyDescent="0.3">
      <c r="I16" s="2"/>
      <c r="J16" s="3"/>
      <c r="O16" s="4"/>
      <c r="P16" s="4"/>
      <c r="Q16" s="4"/>
      <c r="R16" s="4"/>
      <c r="S16" s="4"/>
      <c r="T16" s="4"/>
      <c r="U16" s="5"/>
      <c r="V16" s="4"/>
      <c r="W16" s="6"/>
      <c r="X16" s="6"/>
      <c r="Y16" s="4"/>
      <c r="Z16" s="4"/>
      <c r="AA16" s="7"/>
      <c r="AB16" s="7"/>
      <c r="AE16" s="7"/>
      <c r="AF16" s="7"/>
      <c r="AI16" s="7"/>
      <c r="AJ16" s="7"/>
      <c r="AM16" s="7"/>
      <c r="AN16" s="7"/>
      <c r="AQ16" s="5"/>
      <c r="AR16" s="5"/>
      <c r="AU16" s="8"/>
      <c r="AV16" s="8"/>
    </row>
    <row r="17" spans="1:55" s="1" customFormat="1" ht="28.5" customHeight="1" thickBot="1" x14ac:dyDescent="0.35">
      <c r="A17" s="9"/>
      <c r="B17" s="10"/>
      <c r="C17" s="10"/>
      <c r="D17" s="10"/>
      <c r="E17" s="10"/>
      <c r="F17" s="10"/>
      <c r="G17" s="10"/>
      <c r="H17" s="10"/>
      <c r="I17" s="11"/>
      <c r="J17" s="12"/>
      <c r="K17" s="10"/>
      <c r="L17" s="10"/>
      <c r="M17" s="10"/>
      <c r="N17" s="10"/>
      <c r="O17" s="4"/>
      <c r="P17" s="4"/>
      <c r="Q17" s="4"/>
      <c r="R17" s="4"/>
      <c r="S17" s="4"/>
      <c r="T17" s="4"/>
      <c r="U17" s="5"/>
      <c r="V17" s="4"/>
      <c r="W17" s="6"/>
      <c r="X17" s="6"/>
      <c r="Y17" s="4"/>
      <c r="Z17" s="4"/>
      <c r="AA17" s="7"/>
      <c r="AB17" s="7"/>
      <c r="AE17" s="7"/>
      <c r="AF17" s="7"/>
      <c r="AI17" s="7"/>
      <c r="AJ17" s="7"/>
      <c r="AM17" s="7"/>
      <c r="AN17" s="7"/>
      <c r="AQ17" s="5"/>
      <c r="AR17" s="5"/>
      <c r="AU17" s="8"/>
      <c r="AV17" s="8"/>
    </row>
    <row r="18" spans="1:55" s="13" customFormat="1" ht="51.6" customHeight="1" thickBot="1" x14ac:dyDescent="0.3">
      <c r="A18" s="409" t="s">
        <v>23</v>
      </c>
      <c r="B18" s="410"/>
      <c r="C18" s="410"/>
      <c r="D18" s="410"/>
      <c r="E18" s="410"/>
      <c r="F18" s="410"/>
      <c r="G18" s="410"/>
      <c r="H18" s="410"/>
      <c r="I18" s="410"/>
      <c r="J18" s="410"/>
      <c r="K18" s="410"/>
      <c r="L18" s="410"/>
      <c r="M18" s="410"/>
      <c r="N18" s="411"/>
      <c r="O18" s="402" t="s">
        <v>24</v>
      </c>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5"/>
    </row>
    <row r="19" spans="1:55" s="14" customFormat="1" ht="25.7" customHeight="1" thickBot="1" x14ac:dyDescent="0.3">
      <c r="A19" s="366" t="s">
        <v>25</v>
      </c>
      <c r="B19" s="366" t="s">
        <v>26</v>
      </c>
      <c r="C19" s="365" t="s">
        <v>27</v>
      </c>
      <c r="D19" s="363"/>
      <c r="E19" s="366" t="s">
        <v>28</v>
      </c>
      <c r="F19" s="366" t="s">
        <v>29</v>
      </c>
      <c r="G19" s="366" t="s">
        <v>30</v>
      </c>
      <c r="H19" s="366" t="s">
        <v>31</v>
      </c>
      <c r="I19" s="366" t="s">
        <v>32</v>
      </c>
      <c r="J19" s="365" t="s">
        <v>33</v>
      </c>
      <c r="K19" s="363"/>
      <c r="L19" s="366" t="s">
        <v>34</v>
      </c>
      <c r="M19" s="360" t="s">
        <v>35</v>
      </c>
      <c r="N19" s="369" t="s">
        <v>36</v>
      </c>
      <c r="O19" s="372" t="s">
        <v>174</v>
      </c>
      <c r="P19" s="372" t="s">
        <v>38</v>
      </c>
      <c r="Q19" s="372" t="s">
        <v>39</v>
      </c>
      <c r="R19" s="375" t="s">
        <v>40</v>
      </c>
      <c r="S19" s="376"/>
      <c r="T19" s="377"/>
      <c r="U19" s="472" t="s">
        <v>41</v>
      </c>
      <c r="V19" s="476" t="s">
        <v>43</v>
      </c>
      <c r="W19" s="362" t="s">
        <v>44</v>
      </c>
      <c r="X19" s="363"/>
      <c r="Y19" s="365" t="s">
        <v>45</v>
      </c>
      <c r="Z19" s="363"/>
      <c r="AA19" s="360" t="s">
        <v>46</v>
      </c>
      <c r="AB19" s="361"/>
      <c r="AC19" s="361"/>
      <c r="AD19" s="361"/>
      <c r="AE19" s="361"/>
      <c r="AF19" s="361"/>
      <c r="AG19" s="361"/>
      <c r="AH19" s="361"/>
      <c r="AI19" s="361"/>
      <c r="AJ19" s="361"/>
      <c r="AK19" s="361"/>
      <c r="AL19" s="361"/>
      <c r="AM19" s="361"/>
      <c r="AN19" s="361"/>
      <c r="AO19" s="361"/>
      <c r="AP19" s="361"/>
      <c r="AQ19" s="361"/>
      <c r="AR19" s="361"/>
      <c r="AS19" s="361"/>
      <c r="AT19" s="364"/>
      <c r="AU19" s="360" t="s">
        <v>47</v>
      </c>
      <c r="AV19" s="361"/>
      <c r="AW19" s="361"/>
      <c r="AX19" s="361"/>
      <c r="AY19" s="361"/>
      <c r="AZ19" s="361"/>
      <c r="BA19" s="361"/>
      <c r="BB19" s="361"/>
      <c r="BC19" s="361"/>
    </row>
    <row r="20" spans="1:55" s="15" customFormat="1" ht="28.35" customHeight="1" thickBot="1" x14ac:dyDescent="0.3">
      <c r="A20" s="367"/>
      <c r="B20" s="367"/>
      <c r="C20" s="360"/>
      <c r="D20" s="364"/>
      <c r="E20" s="367"/>
      <c r="F20" s="367"/>
      <c r="G20" s="367"/>
      <c r="H20" s="367"/>
      <c r="I20" s="367"/>
      <c r="J20" s="360"/>
      <c r="K20" s="364"/>
      <c r="L20" s="367"/>
      <c r="M20" s="346"/>
      <c r="N20" s="370"/>
      <c r="O20" s="373"/>
      <c r="P20" s="373"/>
      <c r="Q20" s="373"/>
      <c r="R20" s="472"/>
      <c r="S20" s="473"/>
      <c r="T20" s="474"/>
      <c r="U20" s="379"/>
      <c r="V20" s="477"/>
      <c r="W20" s="362" t="s">
        <v>48</v>
      </c>
      <c r="X20" s="363" t="s">
        <v>49</v>
      </c>
      <c r="Y20" s="360"/>
      <c r="Z20" s="364"/>
      <c r="AA20" s="346" t="s">
        <v>50</v>
      </c>
      <c r="AB20" s="347"/>
      <c r="AC20" s="347"/>
      <c r="AD20" s="348"/>
      <c r="AE20" s="346" t="s">
        <v>51</v>
      </c>
      <c r="AF20" s="347"/>
      <c r="AG20" s="347"/>
      <c r="AH20" s="348"/>
      <c r="AI20" s="346" t="s">
        <v>52</v>
      </c>
      <c r="AJ20" s="347"/>
      <c r="AK20" s="347"/>
      <c r="AL20" s="348"/>
      <c r="AM20" s="346" t="s">
        <v>53</v>
      </c>
      <c r="AN20" s="347"/>
      <c r="AO20" s="347"/>
      <c r="AP20" s="348"/>
      <c r="AQ20" s="346" t="s">
        <v>54</v>
      </c>
      <c r="AR20" s="341"/>
      <c r="AS20" s="341"/>
      <c r="AT20" s="342"/>
      <c r="AU20" s="340" t="s">
        <v>216</v>
      </c>
      <c r="AV20" s="341"/>
      <c r="AW20" s="342"/>
      <c r="AX20" s="340" t="s">
        <v>230</v>
      </c>
      <c r="AY20" s="341"/>
      <c r="AZ20" s="341"/>
      <c r="BA20" s="341"/>
      <c r="BB20" s="340" t="s">
        <v>231</v>
      </c>
      <c r="BC20" s="341"/>
    </row>
    <row r="21" spans="1:55" s="15" customFormat="1" ht="77.099999999999994" customHeight="1" thickBot="1" x14ac:dyDescent="0.3">
      <c r="A21" s="368"/>
      <c r="B21" s="368"/>
      <c r="C21" s="392" t="s">
        <v>56</v>
      </c>
      <c r="D21" s="393"/>
      <c r="E21" s="368"/>
      <c r="F21" s="368"/>
      <c r="G21" s="368"/>
      <c r="H21" s="368"/>
      <c r="I21" s="368"/>
      <c r="J21" s="76" t="s">
        <v>57</v>
      </c>
      <c r="K21" s="76" t="s">
        <v>10</v>
      </c>
      <c r="L21" s="368"/>
      <c r="M21" s="340"/>
      <c r="N21" s="371"/>
      <c r="O21" s="374"/>
      <c r="P21" s="374"/>
      <c r="Q21" s="374"/>
      <c r="R21" s="55" t="s">
        <v>58</v>
      </c>
      <c r="S21" s="55" t="s">
        <v>59</v>
      </c>
      <c r="T21" s="55" t="s">
        <v>60</v>
      </c>
      <c r="U21" s="475"/>
      <c r="V21" s="478"/>
      <c r="W21" s="362"/>
      <c r="X21" s="363"/>
      <c r="Y21" s="77" t="s">
        <v>62</v>
      </c>
      <c r="Z21" s="77" t="s">
        <v>63</v>
      </c>
      <c r="AA21" s="77" t="s">
        <v>64</v>
      </c>
      <c r="AB21" s="77" t="s">
        <v>65</v>
      </c>
      <c r="AC21" s="77" t="s">
        <v>66</v>
      </c>
      <c r="AD21" s="77" t="s">
        <v>67</v>
      </c>
      <c r="AE21" s="77" t="s">
        <v>64</v>
      </c>
      <c r="AF21" s="77" t="s">
        <v>65</v>
      </c>
      <c r="AG21" s="77" t="s">
        <v>66</v>
      </c>
      <c r="AH21" s="77" t="s">
        <v>67</v>
      </c>
      <c r="AI21" s="77" t="s">
        <v>64</v>
      </c>
      <c r="AJ21" s="77" t="s">
        <v>65</v>
      </c>
      <c r="AK21" s="77" t="s">
        <v>66</v>
      </c>
      <c r="AL21" s="77" t="s">
        <v>67</v>
      </c>
      <c r="AM21" s="77" t="s">
        <v>64</v>
      </c>
      <c r="AN21" s="77" t="s">
        <v>65</v>
      </c>
      <c r="AO21" s="77" t="s">
        <v>66</v>
      </c>
      <c r="AP21" s="77" t="s">
        <v>67</v>
      </c>
      <c r="AQ21" s="78" t="s">
        <v>64</v>
      </c>
      <c r="AR21" s="77" t="s">
        <v>65</v>
      </c>
      <c r="AS21" s="79" t="s">
        <v>66</v>
      </c>
      <c r="AT21" s="80" t="s">
        <v>67</v>
      </c>
      <c r="AU21" s="81" t="s">
        <v>68</v>
      </c>
      <c r="AV21" s="82" t="s">
        <v>69</v>
      </c>
      <c r="AW21" s="83" t="s">
        <v>70</v>
      </c>
      <c r="AX21" s="84" t="s">
        <v>68</v>
      </c>
      <c r="AY21" s="85" t="s">
        <v>69</v>
      </c>
      <c r="AZ21" s="86" t="s">
        <v>71</v>
      </c>
      <c r="BA21" s="86" t="s">
        <v>72</v>
      </c>
      <c r="BB21" s="86" t="s">
        <v>68</v>
      </c>
      <c r="BC21" s="87" t="s">
        <v>69</v>
      </c>
    </row>
    <row r="22" spans="1:55" ht="85.5" customHeight="1" x14ac:dyDescent="0.3">
      <c r="A22" s="467" t="s">
        <v>175</v>
      </c>
      <c r="B22" s="465" t="s">
        <v>176</v>
      </c>
      <c r="C22" s="138"/>
      <c r="D22" s="138"/>
      <c r="E22" s="465" t="s">
        <v>177</v>
      </c>
      <c r="F22" s="465" t="s">
        <v>178</v>
      </c>
      <c r="G22" s="138"/>
      <c r="H22" s="138"/>
      <c r="I22" s="465" t="s">
        <v>179</v>
      </c>
      <c r="J22" s="465">
        <v>1</v>
      </c>
      <c r="K22" s="465" t="s">
        <v>180</v>
      </c>
      <c r="L22" s="137" t="s">
        <v>181</v>
      </c>
      <c r="M22" s="137" t="s">
        <v>80</v>
      </c>
      <c r="N22" s="137" t="s">
        <v>80</v>
      </c>
      <c r="O22" s="137" t="s">
        <v>182</v>
      </c>
      <c r="P22" s="143">
        <v>5.0000000000000001E-3</v>
      </c>
      <c r="Q22" s="137" t="s">
        <v>125</v>
      </c>
      <c r="R22" s="298"/>
      <c r="S22" s="298"/>
      <c r="T22" s="143">
        <v>2.5000000000000001E-2</v>
      </c>
      <c r="U22" s="299">
        <v>1</v>
      </c>
      <c r="V22" s="300" t="s">
        <v>220</v>
      </c>
      <c r="W22" s="301">
        <v>45658</v>
      </c>
      <c r="X22" s="302">
        <v>46022</v>
      </c>
      <c r="Y22" s="303" t="s">
        <v>229</v>
      </c>
      <c r="Z22" s="303" t="s">
        <v>229</v>
      </c>
      <c r="AA22" s="304"/>
      <c r="AB22" s="305"/>
      <c r="AC22" s="306"/>
      <c r="AD22" s="305"/>
      <c r="AE22" s="143"/>
      <c r="AF22" s="305"/>
      <c r="AG22" s="306"/>
      <c r="AH22" s="305"/>
      <c r="AI22" s="305"/>
      <c r="AJ22" s="305"/>
      <c r="AK22" s="305"/>
      <c r="AL22" s="305"/>
      <c r="AM22" s="143">
        <v>2.5000000000000001E-2</v>
      </c>
      <c r="AN22" s="305"/>
      <c r="AO22" s="305"/>
      <c r="AP22" s="305"/>
      <c r="AQ22" s="331">
        <v>2.5000000000000001E-2</v>
      </c>
      <c r="AR22" s="307"/>
      <c r="AS22" s="308"/>
      <c r="AT22" s="309"/>
      <c r="AU22" s="310"/>
      <c r="AV22" s="310"/>
      <c r="AW22" s="310"/>
      <c r="AX22" s="311"/>
      <c r="AY22" s="312"/>
      <c r="AZ22" s="313"/>
      <c r="BA22" s="314"/>
      <c r="BB22" s="313"/>
      <c r="BC22" s="315"/>
    </row>
    <row r="23" spans="1:55" ht="85.5" customHeight="1" x14ac:dyDescent="0.3">
      <c r="A23" s="468"/>
      <c r="B23" s="466"/>
      <c r="C23" s="140"/>
      <c r="D23" s="140"/>
      <c r="E23" s="466"/>
      <c r="F23" s="466"/>
      <c r="G23" s="140"/>
      <c r="H23" s="140"/>
      <c r="I23" s="466"/>
      <c r="J23" s="466"/>
      <c r="K23" s="466"/>
      <c r="L23" s="144" t="s">
        <v>183</v>
      </c>
      <c r="M23" s="139" t="s">
        <v>106</v>
      </c>
      <c r="N23" s="139" t="s">
        <v>80</v>
      </c>
      <c r="O23" s="139" t="s">
        <v>184</v>
      </c>
      <c r="P23" s="145">
        <v>72760</v>
      </c>
      <c r="Q23" s="139" t="s">
        <v>88</v>
      </c>
      <c r="R23" s="58"/>
      <c r="S23" s="60"/>
      <c r="T23" s="121">
        <v>0</v>
      </c>
      <c r="U23" s="290">
        <v>73138</v>
      </c>
      <c r="V23" s="194" t="s">
        <v>221</v>
      </c>
      <c r="W23" s="195">
        <v>45658</v>
      </c>
      <c r="X23" s="196">
        <v>46022</v>
      </c>
      <c r="Y23" s="178" t="s">
        <v>229</v>
      </c>
      <c r="Z23" s="178" t="s">
        <v>229</v>
      </c>
      <c r="AA23" s="197"/>
      <c r="AB23" s="70"/>
      <c r="AC23" s="71"/>
      <c r="AD23" s="70"/>
      <c r="AE23" s="145"/>
      <c r="AF23" s="70"/>
      <c r="AG23" s="71"/>
      <c r="AH23" s="70"/>
      <c r="AI23" s="70"/>
      <c r="AJ23" s="70"/>
      <c r="AK23" s="70"/>
      <c r="AL23" s="70"/>
      <c r="AM23" s="145"/>
      <c r="AN23" s="70"/>
      <c r="AO23" s="70"/>
      <c r="AP23" s="70"/>
      <c r="AQ23" s="332">
        <v>0</v>
      </c>
      <c r="AR23" s="88"/>
      <c r="AS23" s="89"/>
      <c r="AT23" s="90"/>
      <c r="AU23" s="64"/>
      <c r="AV23" s="64"/>
      <c r="AW23" s="73"/>
      <c r="AX23" s="72"/>
      <c r="AY23" s="69"/>
      <c r="AZ23" s="61"/>
      <c r="BA23" s="65"/>
      <c r="BB23" s="66"/>
      <c r="BC23" s="316"/>
    </row>
    <row r="24" spans="1:55" ht="85.5" customHeight="1" x14ac:dyDescent="0.3">
      <c r="A24" s="468"/>
      <c r="B24" s="466"/>
      <c r="C24" s="140"/>
      <c r="D24" s="140"/>
      <c r="E24" s="466"/>
      <c r="F24" s="466"/>
      <c r="G24" s="140"/>
      <c r="H24" s="140"/>
      <c r="I24" s="466"/>
      <c r="J24" s="466"/>
      <c r="K24" s="466"/>
      <c r="L24" s="139" t="s">
        <v>185</v>
      </c>
      <c r="M24" s="139" t="s">
        <v>106</v>
      </c>
      <c r="N24" s="139" t="s">
        <v>80</v>
      </c>
      <c r="O24" s="139" t="s">
        <v>186</v>
      </c>
      <c r="P24" s="145">
        <v>57248</v>
      </c>
      <c r="Q24" s="139" t="s">
        <v>88</v>
      </c>
      <c r="R24" s="58"/>
      <c r="S24" s="60"/>
      <c r="T24" s="121">
        <v>1027</v>
      </c>
      <c r="U24" s="290">
        <v>60429</v>
      </c>
      <c r="V24" s="194" t="s">
        <v>222</v>
      </c>
      <c r="W24" s="195">
        <v>45658</v>
      </c>
      <c r="X24" s="196">
        <v>46022</v>
      </c>
      <c r="Y24" s="178" t="s">
        <v>229</v>
      </c>
      <c r="Z24" s="178" t="s">
        <v>229</v>
      </c>
      <c r="AA24" s="197"/>
      <c r="AB24" s="70"/>
      <c r="AC24" s="71"/>
      <c r="AD24" s="70"/>
      <c r="AE24" s="145"/>
      <c r="AF24" s="70"/>
      <c r="AG24" s="71"/>
      <c r="AH24" s="70"/>
      <c r="AI24" s="145">
        <v>1027</v>
      </c>
      <c r="AJ24" s="70"/>
      <c r="AK24" s="70"/>
      <c r="AL24" s="70"/>
      <c r="AM24" s="145"/>
      <c r="AN24" s="70"/>
      <c r="AO24" s="70"/>
      <c r="AP24" s="70"/>
      <c r="AQ24" s="332">
        <v>1027</v>
      </c>
      <c r="AR24" s="88"/>
      <c r="AS24" s="89"/>
      <c r="AT24" s="90"/>
      <c r="AU24" s="64"/>
      <c r="AV24" s="64"/>
      <c r="AW24" s="73"/>
      <c r="AX24" s="72"/>
      <c r="AY24" s="69"/>
      <c r="AZ24" s="61"/>
      <c r="BA24" s="65"/>
      <c r="BB24" s="66"/>
      <c r="BC24" s="333">
        <v>177.23932400000001</v>
      </c>
    </row>
    <row r="25" spans="1:55" ht="85.5" customHeight="1" x14ac:dyDescent="0.3">
      <c r="A25" s="468"/>
      <c r="B25" s="466"/>
      <c r="C25" s="140"/>
      <c r="D25" s="140"/>
      <c r="E25" s="466"/>
      <c r="F25" s="466"/>
      <c r="G25" s="140"/>
      <c r="H25" s="140"/>
      <c r="I25" s="466"/>
      <c r="J25" s="466"/>
      <c r="K25" s="466"/>
      <c r="L25" s="139" t="s">
        <v>187</v>
      </c>
      <c r="M25" s="139" t="s">
        <v>106</v>
      </c>
      <c r="N25" s="139" t="s">
        <v>80</v>
      </c>
      <c r="O25" s="139" t="s">
        <v>188</v>
      </c>
      <c r="P25" s="146">
        <v>386</v>
      </c>
      <c r="Q25" s="139" t="s">
        <v>88</v>
      </c>
      <c r="R25" s="58"/>
      <c r="S25" s="60"/>
      <c r="T25" s="121">
        <v>1199</v>
      </c>
      <c r="U25" s="290">
        <v>41607</v>
      </c>
      <c r="V25" s="194" t="s">
        <v>223</v>
      </c>
      <c r="W25" s="195">
        <v>45658</v>
      </c>
      <c r="X25" s="196">
        <v>46022</v>
      </c>
      <c r="Y25" s="178" t="s">
        <v>229</v>
      </c>
      <c r="Z25" s="178" t="s">
        <v>229</v>
      </c>
      <c r="AA25" s="197"/>
      <c r="AB25" s="70"/>
      <c r="AC25" s="71"/>
      <c r="AD25" s="70"/>
      <c r="AE25" s="146"/>
      <c r="AF25" s="70"/>
      <c r="AG25" s="71"/>
      <c r="AH25" s="70"/>
      <c r="AI25" s="145">
        <v>1199</v>
      </c>
      <c r="AJ25" s="70"/>
      <c r="AK25" s="70"/>
      <c r="AL25" s="70"/>
      <c r="AM25" s="146"/>
      <c r="AN25" s="70"/>
      <c r="AO25" s="70"/>
      <c r="AP25" s="70"/>
      <c r="AQ25" s="332">
        <v>1199</v>
      </c>
      <c r="AR25" s="88"/>
      <c r="AS25" s="89"/>
      <c r="AT25" s="90"/>
      <c r="AU25" s="64"/>
      <c r="AV25" s="64"/>
      <c r="AW25" s="73"/>
      <c r="AX25" s="72"/>
      <c r="AY25" s="69"/>
      <c r="AZ25" s="61"/>
      <c r="BA25" s="65"/>
      <c r="BB25" s="66"/>
      <c r="BC25" s="333">
        <v>753.57150000000001</v>
      </c>
    </row>
    <row r="26" spans="1:55" ht="85.5" customHeight="1" x14ac:dyDescent="0.3">
      <c r="A26" s="468"/>
      <c r="B26" s="466"/>
      <c r="C26" s="140"/>
      <c r="D26" s="140"/>
      <c r="E26" s="466"/>
      <c r="F26" s="466"/>
      <c r="G26" s="140"/>
      <c r="H26" s="140"/>
      <c r="I26" s="466"/>
      <c r="J26" s="466"/>
      <c r="K26" s="466"/>
      <c r="L26" s="139" t="s">
        <v>189</v>
      </c>
      <c r="M26" s="139" t="s">
        <v>106</v>
      </c>
      <c r="N26" s="139" t="s">
        <v>80</v>
      </c>
      <c r="O26" s="139" t="s">
        <v>190</v>
      </c>
      <c r="P26" s="146">
        <v>63111</v>
      </c>
      <c r="Q26" s="139" t="s">
        <v>88</v>
      </c>
      <c r="R26" s="58"/>
      <c r="S26" s="60"/>
      <c r="T26" s="121">
        <v>1651</v>
      </c>
      <c r="U26" s="290">
        <v>65254</v>
      </c>
      <c r="V26" s="194" t="s">
        <v>224</v>
      </c>
      <c r="W26" s="195">
        <v>45658</v>
      </c>
      <c r="X26" s="196">
        <v>46022</v>
      </c>
      <c r="Y26" s="178" t="s">
        <v>229</v>
      </c>
      <c r="Z26" s="178" t="s">
        <v>229</v>
      </c>
      <c r="AA26" s="197"/>
      <c r="AB26" s="70"/>
      <c r="AC26" s="71"/>
      <c r="AD26" s="70"/>
      <c r="AE26" s="146"/>
      <c r="AF26" s="70"/>
      <c r="AG26" s="71"/>
      <c r="AH26" s="70"/>
      <c r="AI26" s="145">
        <v>1651</v>
      </c>
      <c r="AJ26" s="70"/>
      <c r="AK26" s="70"/>
      <c r="AL26" s="70"/>
      <c r="AM26" s="146"/>
      <c r="AN26" s="70"/>
      <c r="AO26" s="70"/>
      <c r="AP26" s="70"/>
      <c r="AQ26" s="332">
        <v>1651</v>
      </c>
      <c r="AR26" s="88"/>
      <c r="AS26" s="89"/>
      <c r="AT26" s="90"/>
      <c r="AU26" s="64"/>
      <c r="AV26" s="64"/>
      <c r="AW26" s="73"/>
      <c r="AX26" s="72"/>
      <c r="AY26" s="69"/>
      <c r="AZ26" s="61"/>
      <c r="BA26" s="65"/>
      <c r="BB26" s="66"/>
      <c r="BC26" s="333">
        <v>12980.943465</v>
      </c>
    </row>
    <row r="27" spans="1:55" ht="85.5" customHeight="1" x14ac:dyDescent="0.3">
      <c r="A27" s="468"/>
      <c r="B27" s="466"/>
      <c r="C27" s="140"/>
      <c r="D27" s="140"/>
      <c r="E27" s="466"/>
      <c r="F27" s="466"/>
      <c r="G27" s="140"/>
      <c r="H27" s="140"/>
      <c r="I27" s="466"/>
      <c r="J27" s="466"/>
      <c r="K27" s="466"/>
      <c r="L27" s="139" t="s">
        <v>191</v>
      </c>
      <c r="M27" s="139" t="s">
        <v>106</v>
      </c>
      <c r="N27" s="139" t="s">
        <v>80</v>
      </c>
      <c r="O27" s="139" t="s">
        <v>192</v>
      </c>
      <c r="P27" s="146">
        <v>386</v>
      </c>
      <c r="Q27" s="139" t="s">
        <v>88</v>
      </c>
      <c r="R27" s="58"/>
      <c r="S27" s="60"/>
      <c r="T27" s="121">
        <v>1802</v>
      </c>
      <c r="U27" s="290">
        <v>41607</v>
      </c>
      <c r="V27" s="194" t="s">
        <v>225</v>
      </c>
      <c r="W27" s="195">
        <v>45658</v>
      </c>
      <c r="X27" s="196">
        <v>46022</v>
      </c>
      <c r="Y27" s="178" t="s">
        <v>229</v>
      </c>
      <c r="Z27" s="178" t="s">
        <v>229</v>
      </c>
      <c r="AA27" s="197"/>
      <c r="AB27" s="70"/>
      <c r="AC27" s="71"/>
      <c r="AD27" s="70"/>
      <c r="AE27" s="146"/>
      <c r="AF27" s="70"/>
      <c r="AG27" s="71"/>
      <c r="AH27" s="70"/>
      <c r="AI27" s="145">
        <v>1802</v>
      </c>
      <c r="AJ27" s="70"/>
      <c r="AK27" s="70"/>
      <c r="AL27" s="70"/>
      <c r="AM27" s="146"/>
      <c r="AN27" s="70"/>
      <c r="AO27" s="70"/>
      <c r="AP27" s="70"/>
      <c r="AQ27" s="332">
        <v>1802</v>
      </c>
      <c r="AR27" s="88"/>
      <c r="AS27" s="89"/>
      <c r="AT27" s="90"/>
      <c r="AU27" s="64"/>
      <c r="AV27" s="64"/>
      <c r="AW27" s="73"/>
      <c r="AX27" s="72"/>
      <c r="AY27" s="69"/>
      <c r="AZ27" s="61"/>
      <c r="BA27" s="65"/>
      <c r="BB27" s="66"/>
      <c r="BC27" s="333">
        <v>9992.6109209999995</v>
      </c>
    </row>
    <row r="28" spans="1:55" ht="72.75" customHeight="1" x14ac:dyDescent="0.3">
      <c r="A28" s="468"/>
      <c r="B28" s="466"/>
      <c r="C28" s="140"/>
      <c r="D28" s="140"/>
      <c r="E28" s="466"/>
      <c r="F28" s="466"/>
      <c r="G28" s="140"/>
      <c r="H28" s="140"/>
      <c r="I28" s="466"/>
      <c r="J28" s="466"/>
      <c r="K28" s="466"/>
      <c r="L28" s="139" t="s">
        <v>193</v>
      </c>
      <c r="M28" s="139" t="s">
        <v>106</v>
      </c>
      <c r="N28" s="139" t="s">
        <v>80</v>
      </c>
      <c r="O28" s="139" t="s">
        <v>194</v>
      </c>
      <c r="P28" s="146">
        <v>4785</v>
      </c>
      <c r="Q28" s="139" t="s">
        <v>88</v>
      </c>
      <c r="R28" s="58"/>
      <c r="S28" s="60"/>
      <c r="T28" s="121">
        <v>0</v>
      </c>
      <c r="U28" s="290">
        <v>12061</v>
      </c>
      <c r="V28" s="194" t="s">
        <v>226</v>
      </c>
      <c r="W28" s="195">
        <v>45658</v>
      </c>
      <c r="X28" s="196">
        <v>46022</v>
      </c>
      <c r="Y28" s="178" t="s">
        <v>229</v>
      </c>
      <c r="Z28" s="178" t="s">
        <v>229</v>
      </c>
      <c r="AA28" s="197"/>
      <c r="AB28" s="70"/>
      <c r="AC28" s="71"/>
      <c r="AD28" s="70"/>
      <c r="AE28" s="146"/>
      <c r="AF28" s="70"/>
      <c r="AG28" s="71"/>
      <c r="AH28" s="70"/>
      <c r="AI28" s="70"/>
      <c r="AJ28" s="70"/>
      <c r="AK28" s="70"/>
      <c r="AL28" s="70"/>
      <c r="AM28" s="146"/>
      <c r="AN28" s="70"/>
      <c r="AO28" s="70"/>
      <c r="AP28" s="70"/>
      <c r="AQ28" s="332">
        <v>0</v>
      </c>
      <c r="AR28" s="88"/>
      <c r="AS28" s="89"/>
      <c r="AT28" s="90"/>
      <c r="AU28" s="64"/>
      <c r="AV28" s="64"/>
      <c r="AW28" s="73"/>
      <c r="AX28" s="72"/>
      <c r="AY28" s="69"/>
      <c r="AZ28" s="61"/>
      <c r="BA28" s="65"/>
      <c r="BB28" s="66"/>
      <c r="BC28" s="316"/>
    </row>
    <row r="29" spans="1:55" ht="98.25" customHeight="1" x14ac:dyDescent="0.3">
      <c r="A29" s="468"/>
      <c r="B29" s="466"/>
      <c r="C29" s="140"/>
      <c r="D29" s="140"/>
      <c r="E29" s="466"/>
      <c r="F29" s="466"/>
      <c r="G29" s="140"/>
      <c r="H29" s="140"/>
      <c r="I29" s="466"/>
      <c r="J29" s="466"/>
      <c r="K29" s="466"/>
      <c r="L29" s="139" t="s">
        <v>195</v>
      </c>
      <c r="M29" s="139" t="s">
        <v>80</v>
      </c>
      <c r="N29" s="139" t="s">
        <v>80</v>
      </c>
      <c r="O29" s="139" t="s">
        <v>212</v>
      </c>
      <c r="P29" s="147">
        <v>0.18</v>
      </c>
      <c r="Q29" s="139" t="s">
        <v>88</v>
      </c>
      <c r="R29" s="58"/>
      <c r="S29" s="60"/>
      <c r="T29" s="121">
        <v>0</v>
      </c>
      <c r="U29" s="289">
        <v>0.25</v>
      </c>
      <c r="V29" s="194" t="s">
        <v>107</v>
      </c>
      <c r="W29" s="195">
        <v>45658</v>
      </c>
      <c r="X29" s="196">
        <v>46022</v>
      </c>
      <c r="Y29" s="178" t="s">
        <v>229</v>
      </c>
      <c r="Z29" s="178" t="s">
        <v>229</v>
      </c>
      <c r="AA29" s="197"/>
      <c r="AB29" s="70"/>
      <c r="AC29" s="71"/>
      <c r="AD29" s="70"/>
      <c r="AE29" s="147"/>
      <c r="AF29" s="70"/>
      <c r="AG29" s="71"/>
      <c r="AH29" s="70"/>
      <c r="AI29" s="147"/>
      <c r="AJ29" s="70"/>
      <c r="AK29" s="70"/>
      <c r="AL29" s="70"/>
      <c r="AM29" s="147"/>
      <c r="AN29" s="70"/>
      <c r="AO29" s="70"/>
      <c r="AP29" s="70"/>
      <c r="AQ29" s="169">
        <v>0.23</v>
      </c>
      <c r="AR29" s="88"/>
      <c r="AS29" s="89"/>
      <c r="AT29" s="90"/>
      <c r="AU29" s="64"/>
      <c r="AV29" s="64"/>
      <c r="AW29" s="73"/>
      <c r="AX29" s="72"/>
      <c r="AY29" s="69"/>
      <c r="AZ29" s="61"/>
      <c r="BA29" s="65"/>
      <c r="BB29" s="66"/>
      <c r="BC29" s="316"/>
    </row>
    <row r="30" spans="1:55" ht="92.25" customHeight="1" x14ac:dyDescent="0.3">
      <c r="A30" s="468"/>
      <c r="B30" s="466"/>
      <c r="C30" s="140"/>
      <c r="D30" s="140"/>
      <c r="E30" s="466"/>
      <c r="F30" s="466"/>
      <c r="G30" s="140"/>
      <c r="H30" s="140"/>
      <c r="I30" s="466"/>
      <c r="J30" s="139">
        <v>2</v>
      </c>
      <c r="K30" s="288" t="s">
        <v>196</v>
      </c>
      <c r="L30" s="139" t="s">
        <v>197</v>
      </c>
      <c r="M30" s="139" t="s">
        <v>80</v>
      </c>
      <c r="N30" s="139" t="s">
        <v>80</v>
      </c>
      <c r="O30" s="139" t="s">
        <v>198</v>
      </c>
      <c r="P30" s="146">
        <v>0</v>
      </c>
      <c r="Q30" s="139" t="s">
        <v>88</v>
      </c>
      <c r="R30" s="58"/>
      <c r="S30" s="59">
        <v>20</v>
      </c>
      <c r="T30" s="121">
        <v>20</v>
      </c>
      <c r="U30" s="291">
        <v>300</v>
      </c>
      <c r="V30" s="194" t="s">
        <v>227</v>
      </c>
      <c r="W30" s="195">
        <v>45658</v>
      </c>
      <c r="X30" s="196">
        <v>46022</v>
      </c>
      <c r="Y30" s="178" t="s">
        <v>229</v>
      </c>
      <c r="Z30" s="178" t="s">
        <v>229</v>
      </c>
      <c r="AA30" s="197"/>
      <c r="AB30" s="167"/>
      <c r="AC30" s="168"/>
      <c r="AD30" s="167"/>
      <c r="AE30" s="167">
        <v>10</v>
      </c>
      <c r="AF30" s="167"/>
      <c r="AG30" s="168"/>
      <c r="AH30" s="167"/>
      <c r="AI30" s="167"/>
      <c r="AJ30" s="167"/>
      <c r="AK30" s="167"/>
      <c r="AL30" s="167"/>
      <c r="AM30" s="292">
        <v>10</v>
      </c>
      <c r="AN30" s="167"/>
      <c r="AO30" s="167"/>
      <c r="AP30" s="70"/>
      <c r="AQ30" s="199">
        <v>20</v>
      </c>
      <c r="AR30" s="198"/>
      <c r="AS30" s="89"/>
      <c r="AT30" s="90"/>
      <c r="AU30" s="293"/>
      <c r="AV30" s="293"/>
      <c r="AW30" s="294"/>
      <c r="AX30" s="295"/>
      <c r="AY30" s="296"/>
      <c r="AZ30" s="66"/>
      <c r="BA30" s="297"/>
      <c r="BB30" s="66"/>
      <c r="BC30" s="333">
        <v>100000</v>
      </c>
    </row>
    <row r="31" spans="1:55" ht="85.5" customHeight="1" thickBot="1" x14ac:dyDescent="0.35">
      <c r="A31" s="469"/>
      <c r="B31" s="470"/>
      <c r="C31" s="142"/>
      <c r="D31" s="142"/>
      <c r="E31" s="470"/>
      <c r="F31" s="470"/>
      <c r="G31" s="142"/>
      <c r="H31" s="142"/>
      <c r="I31" s="470"/>
      <c r="J31" s="141">
        <v>3</v>
      </c>
      <c r="K31" s="317" t="s">
        <v>199</v>
      </c>
      <c r="L31" s="141" t="s">
        <v>200</v>
      </c>
      <c r="M31" s="141" t="s">
        <v>80</v>
      </c>
      <c r="N31" s="141" t="s">
        <v>80</v>
      </c>
      <c r="O31" s="141" t="s">
        <v>201</v>
      </c>
      <c r="P31" s="318">
        <v>0</v>
      </c>
      <c r="Q31" s="141" t="s">
        <v>88</v>
      </c>
      <c r="R31" s="252"/>
      <c r="S31" s="252">
        <v>30</v>
      </c>
      <c r="T31" s="319">
        <v>30</v>
      </c>
      <c r="U31" s="141">
        <v>150</v>
      </c>
      <c r="V31" s="320" t="s">
        <v>228</v>
      </c>
      <c r="W31" s="321">
        <v>45658</v>
      </c>
      <c r="X31" s="321">
        <v>46022</v>
      </c>
      <c r="Y31" s="322" t="s">
        <v>229</v>
      </c>
      <c r="Z31" s="322" t="s">
        <v>229</v>
      </c>
      <c r="AA31" s="323"/>
      <c r="AB31" s="324"/>
      <c r="AC31" s="325"/>
      <c r="AD31" s="324"/>
      <c r="AE31" s="324"/>
      <c r="AF31" s="324"/>
      <c r="AG31" s="325"/>
      <c r="AH31" s="324"/>
      <c r="AI31" s="324">
        <v>5</v>
      </c>
      <c r="AJ31" s="324"/>
      <c r="AK31" s="324"/>
      <c r="AL31" s="324"/>
      <c r="AM31" s="318">
        <v>25</v>
      </c>
      <c r="AN31" s="324"/>
      <c r="AO31" s="324"/>
      <c r="AP31" s="324"/>
      <c r="AQ31" s="261">
        <v>30</v>
      </c>
      <c r="AR31" s="326"/>
      <c r="AS31" s="327"/>
      <c r="AT31" s="327"/>
      <c r="AU31" s="328"/>
      <c r="AV31" s="328"/>
      <c r="AW31" s="328"/>
      <c r="AX31" s="328"/>
      <c r="AY31" s="328"/>
      <c r="AZ31" s="329"/>
      <c r="BA31" s="329"/>
      <c r="BB31" s="329"/>
      <c r="BC31" s="330"/>
    </row>
    <row r="32" spans="1:55" ht="21" customHeight="1" x14ac:dyDescent="0.3">
      <c r="AQ32" s="17"/>
      <c r="AR32" s="17"/>
      <c r="AS32" s="17"/>
      <c r="AT32" s="17"/>
      <c r="AU32" s="236">
        <f t="shared" ref="AU32:BC32" si="0">SUM(AU22:AU31)</f>
        <v>0</v>
      </c>
      <c r="AV32" s="236">
        <f t="shared" si="0"/>
        <v>0</v>
      </c>
      <c r="AW32" s="236">
        <f t="shared" si="0"/>
        <v>0</v>
      </c>
      <c r="AX32" s="236">
        <f t="shared" si="0"/>
        <v>0</v>
      </c>
      <c r="AY32" s="236">
        <f t="shared" si="0"/>
        <v>0</v>
      </c>
      <c r="AZ32" s="236">
        <f t="shared" si="0"/>
        <v>0</v>
      </c>
      <c r="BA32" s="236">
        <f t="shared" si="0"/>
        <v>0</v>
      </c>
      <c r="BB32" s="236">
        <f t="shared" si="0"/>
        <v>0</v>
      </c>
      <c r="BC32" s="334">
        <f t="shared" si="0"/>
        <v>123904.36521</v>
      </c>
    </row>
    <row r="33" spans="1:55" ht="21" customHeight="1" x14ac:dyDescent="0.3">
      <c r="AQ33" s="17"/>
      <c r="AR33" s="17"/>
      <c r="AS33" s="17"/>
      <c r="AT33" s="17"/>
      <c r="AU33" s="67"/>
      <c r="AV33" s="67"/>
      <c r="AW33" s="67"/>
      <c r="AX33" s="67"/>
      <c r="AY33" s="67"/>
      <c r="AZ33" s="68"/>
      <c r="BA33" s="18"/>
      <c r="BB33" s="62"/>
      <c r="BC33" s="67"/>
    </row>
    <row r="34" spans="1:55" ht="31.7" customHeight="1" x14ac:dyDescent="0.3">
      <c r="A34" s="16" t="s">
        <v>257</v>
      </c>
      <c r="AQ34" s="17"/>
      <c r="AR34" s="17"/>
      <c r="AS34" s="17"/>
      <c r="AT34" s="17"/>
      <c r="AU34" s="67"/>
      <c r="AV34" s="67"/>
      <c r="AW34" s="67"/>
      <c r="AX34" s="67"/>
      <c r="AY34" s="67"/>
      <c r="AZ34" s="68"/>
      <c r="BA34" s="18"/>
      <c r="BB34" s="62"/>
      <c r="BC34" s="67"/>
    </row>
    <row r="35" spans="1:55" ht="25.7" customHeight="1" thickBot="1" x14ac:dyDescent="0.35">
      <c r="AQ35" s="17"/>
      <c r="AR35" s="17"/>
      <c r="AS35" s="17"/>
      <c r="AT35" s="17"/>
      <c r="AU35" s="67"/>
      <c r="AV35" s="67"/>
      <c r="AW35" s="67"/>
      <c r="AX35" s="67"/>
      <c r="AY35" s="67"/>
      <c r="AZ35" s="68"/>
      <c r="BA35" s="18"/>
      <c r="BB35" s="62"/>
      <c r="BC35" s="67"/>
    </row>
    <row r="36" spans="1:55" ht="27" customHeight="1" thickBot="1" x14ac:dyDescent="0.35">
      <c r="AQ36" s="343"/>
      <c r="AR36" s="344"/>
      <c r="AS36" s="344"/>
      <c r="AT36" s="345"/>
      <c r="AU36" s="63">
        <f>SUM(AU32:AU35)</f>
        <v>0</v>
      </c>
      <c r="AV36" s="63">
        <f>SUM(AV32:AV35)</f>
        <v>0</v>
      </c>
      <c r="AW36" s="63">
        <f>SUM(AW32:AW35)</f>
        <v>0</v>
      </c>
      <c r="AX36" s="63">
        <f>SUM(AX32:AX35)</f>
        <v>0</v>
      </c>
      <c r="AY36" s="63">
        <f>SUM(AY32:AY35)</f>
        <v>0</v>
      </c>
      <c r="BB36" s="63">
        <f>SUM(BB32:BB35)</f>
        <v>0</v>
      </c>
      <c r="BC36" s="63">
        <f>SUM(BC32:BC35)</f>
        <v>123904.36521</v>
      </c>
    </row>
    <row r="37" spans="1:55" ht="30.6" customHeight="1" thickBot="1" x14ac:dyDescent="0.35">
      <c r="AQ37" s="343"/>
      <c r="AR37" s="344"/>
      <c r="AS37" s="344"/>
      <c r="AT37" s="345"/>
      <c r="AU37" s="338">
        <f>+AU36+AV36</f>
        <v>0</v>
      </c>
      <c r="AV37" s="339"/>
      <c r="AW37" s="54">
        <f>SUM(AW33:AW36)</f>
        <v>0</v>
      </c>
      <c r="AX37" s="338">
        <f>+AX36+AY36</f>
        <v>0</v>
      </c>
      <c r="AY37" s="339"/>
      <c r="BB37" s="338"/>
      <c r="BC37" s="339"/>
    </row>
  </sheetData>
  <sheetProtection formatCells="0" formatColumns="0" formatRows="0" insertColumns="0" insertRows="0" insertHyperlinks="0" deleteColumns="0" deleteRows="0"/>
  <autoFilter ref="A21:BC37" xr:uid="{00000000-0009-0000-0000-000000000000}">
    <filterColumn colId="2" showButton="0"/>
  </autoFilter>
  <mergeCells count="71">
    <mergeCell ref="BB20:BC20"/>
    <mergeCell ref="C21:D21"/>
    <mergeCell ref="AQ36:AT36"/>
    <mergeCell ref="AQ37:AT37"/>
    <mergeCell ref="AU37:AV37"/>
    <mergeCell ref="AX37:AY37"/>
    <mergeCell ref="BB37:BC37"/>
    <mergeCell ref="Q19:Q21"/>
    <mergeCell ref="R19:T20"/>
    <mergeCell ref="U19:U21"/>
    <mergeCell ref="V19:V21"/>
    <mergeCell ref="J19:K20"/>
    <mergeCell ref="L19:L21"/>
    <mergeCell ref="M19:M21"/>
    <mergeCell ref="N19:N21"/>
    <mergeCell ref="AQ20:AT20"/>
    <mergeCell ref="AU20:AW20"/>
    <mergeCell ref="W19:X19"/>
    <mergeCell ref="Y19:Z20"/>
    <mergeCell ref="AX20:BA20"/>
    <mergeCell ref="X20:X21"/>
    <mergeCell ref="AA20:AD20"/>
    <mergeCell ref="AE20:AH20"/>
    <mergeCell ref="AI20:AL20"/>
    <mergeCell ref="AM20:AP20"/>
    <mergeCell ref="G11:Q11"/>
    <mergeCell ref="O19:O21"/>
    <mergeCell ref="P19:P21"/>
    <mergeCell ref="A18:N18"/>
    <mergeCell ref="O18:BC18"/>
    <mergeCell ref="A19:A21"/>
    <mergeCell ref="B19:B21"/>
    <mergeCell ref="C19:D20"/>
    <mergeCell ref="E19:E21"/>
    <mergeCell ref="F19:F21"/>
    <mergeCell ref="G19:G21"/>
    <mergeCell ref="H19:H21"/>
    <mergeCell ref="I19:I21"/>
    <mergeCell ref="AA19:AT19"/>
    <mergeCell ref="AU19:BC19"/>
    <mergeCell ref="W20:W21"/>
    <mergeCell ref="C12:D12"/>
    <mergeCell ref="G12:Q12"/>
    <mergeCell ref="W5:X13"/>
    <mergeCell ref="C7:D7"/>
    <mergeCell ref="G7:Q7"/>
    <mergeCell ref="S7:U7"/>
    <mergeCell ref="C8:D8"/>
    <mergeCell ref="G8:Q8"/>
    <mergeCell ref="S8:U8"/>
    <mergeCell ref="C9:D9"/>
    <mergeCell ref="G9:Q9"/>
    <mergeCell ref="S9:U9"/>
    <mergeCell ref="C10:D10"/>
    <mergeCell ref="G10:Q10"/>
    <mergeCell ref="S10:U10"/>
    <mergeCell ref="C11:D11"/>
    <mergeCell ref="A1:G3"/>
    <mergeCell ref="H1:S1"/>
    <mergeCell ref="T1:V1"/>
    <mergeCell ref="H2:S2"/>
    <mergeCell ref="T2:V2"/>
    <mergeCell ref="H3:S3"/>
    <mergeCell ref="T3:V3"/>
    <mergeCell ref="J22:J29"/>
    <mergeCell ref="K22:K29"/>
    <mergeCell ref="A22:A31"/>
    <mergeCell ref="B22:B31"/>
    <mergeCell ref="E22:E31"/>
    <mergeCell ref="F22:F31"/>
    <mergeCell ref="I22:I31"/>
  </mergeCells>
  <printOptions horizontalCentered="1"/>
  <pageMargins left="0.23622047244094491" right="0.23622047244094491" top="0.55118110236220474" bottom="0.98425196850393704" header="0.31496062992125984" footer="0.19685039370078741"/>
  <pageSetup paperSize="7" scale="10" fitToHeight="4" orientation="landscape" r:id="rId1"/>
  <headerFooter>
    <oddFooter>&amp;C
FM-DE-04.V6 Plan de Acción Institucional
Publicado: 27-06-2024&amp;R&amp;G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300"/>
  <sheetViews>
    <sheetView zoomScale="85" zoomScaleNormal="85" workbookViewId="0">
      <selection activeCell="CA7" sqref="CA7"/>
    </sheetView>
  </sheetViews>
  <sheetFormatPr baseColWidth="10" defaultColWidth="11.42578125" defaultRowHeight="15" x14ac:dyDescent="0.25"/>
  <cols>
    <col min="1" max="1" width="31.42578125" customWidth="1"/>
    <col min="2" max="2" width="24" customWidth="1"/>
    <col min="3" max="3" width="23.140625" customWidth="1"/>
    <col min="4" max="4" width="14.28515625" customWidth="1"/>
    <col min="5" max="5" width="32.28515625" customWidth="1"/>
    <col min="6" max="6" width="30.5703125" customWidth="1"/>
  </cols>
  <sheetData>
    <row r="1" spans="1:6" ht="15.75" x14ac:dyDescent="0.25">
      <c r="A1" s="482"/>
      <c r="B1" s="485" t="s">
        <v>202</v>
      </c>
      <c r="C1" s="486"/>
      <c r="D1" s="486"/>
      <c r="E1" s="487"/>
      <c r="F1" s="488"/>
    </row>
    <row r="2" spans="1:6" ht="16.5" customHeight="1" x14ac:dyDescent="0.25">
      <c r="A2" s="483"/>
      <c r="B2" s="490" t="s">
        <v>2</v>
      </c>
      <c r="C2" s="491"/>
      <c r="D2" s="491"/>
      <c r="E2" s="492"/>
      <c r="F2" s="488"/>
    </row>
    <row r="3" spans="1:6" ht="24" customHeight="1" thickBot="1" x14ac:dyDescent="0.3">
      <c r="A3" s="484"/>
      <c r="B3" s="26" t="s">
        <v>4</v>
      </c>
      <c r="C3" s="46" t="s">
        <v>1</v>
      </c>
      <c r="D3" s="46" t="s">
        <v>203</v>
      </c>
      <c r="E3" s="47" t="s">
        <v>204</v>
      </c>
      <c r="F3" s="489"/>
    </row>
    <row r="4" spans="1:6" ht="15.75" thickTop="1" x14ac:dyDescent="0.25">
      <c r="A4" s="48"/>
      <c r="B4" s="48"/>
      <c r="C4" s="48"/>
      <c r="D4" s="48"/>
      <c r="E4" s="48"/>
      <c r="F4" s="48"/>
    </row>
    <row r="5" spans="1:6" ht="18.75" customHeight="1" thickBot="1" x14ac:dyDescent="0.3">
      <c r="A5" s="493" t="s">
        <v>205</v>
      </c>
      <c r="B5" s="494"/>
      <c r="C5" s="494"/>
      <c r="D5" s="494"/>
      <c r="E5" s="494"/>
      <c r="F5" s="494"/>
    </row>
    <row r="6" spans="1:6" ht="38.25" customHeight="1" thickBot="1" x14ac:dyDescent="0.3">
      <c r="A6" s="74" t="s">
        <v>206</v>
      </c>
      <c r="B6" s="479" t="s">
        <v>207</v>
      </c>
      <c r="C6" s="480"/>
      <c r="D6" s="481"/>
      <c r="E6" s="74" t="s">
        <v>208</v>
      </c>
      <c r="F6" s="75" t="s">
        <v>209</v>
      </c>
    </row>
    <row r="7" spans="1:6" ht="15.75" x14ac:dyDescent="0.25">
      <c r="A7" s="52" t="s">
        <v>210</v>
      </c>
      <c r="B7" s="498" t="s">
        <v>211</v>
      </c>
      <c r="C7" s="499"/>
      <c r="D7" s="500"/>
      <c r="E7" s="53">
        <v>1</v>
      </c>
      <c r="F7" s="52">
        <v>45687</v>
      </c>
    </row>
    <row r="8" spans="1:6" ht="15.75" x14ac:dyDescent="0.25">
      <c r="A8" s="52" t="s">
        <v>210</v>
      </c>
      <c r="B8" s="501"/>
      <c r="C8" s="502"/>
      <c r="D8" s="503"/>
      <c r="E8" s="53"/>
      <c r="F8" s="52" t="s">
        <v>210</v>
      </c>
    </row>
    <row r="9" spans="1:6" ht="18" x14ac:dyDescent="0.25">
      <c r="A9" s="49"/>
      <c r="B9" s="495"/>
      <c r="C9" s="496"/>
      <c r="D9" s="497"/>
      <c r="E9" s="50"/>
      <c r="F9" s="50"/>
    </row>
    <row r="10" spans="1:6" ht="18" x14ac:dyDescent="0.25">
      <c r="A10" s="49"/>
      <c r="B10" s="495"/>
      <c r="C10" s="496"/>
      <c r="D10" s="497"/>
      <c r="E10" s="50"/>
      <c r="F10" s="50"/>
    </row>
    <row r="11" spans="1:6" ht="18" x14ac:dyDescent="0.25">
      <c r="A11" s="49"/>
      <c r="B11" s="495"/>
      <c r="C11" s="496"/>
      <c r="D11" s="497"/>
      <c r="E11" s="51"/>
      <c r="F11" s="51"/>
    </row>
    <row r="12" spans="1:6" ht="18" x14ac:dyDescent="0.25">
      <c r="A12" s="49"/>
      <c r="B12" s="495"/>
      <c r="C12" s="496"/>
      <c r="D12" s="497"/>
      <c r="E12" s="51"/>
      <c r="F12" s="51"/>
    </row>
    <row r="13" spans="1:6" ht="18" x14ac:dyDescent="0.25">
      <c r="A13" s="49"/>
      <c r="B13" s="495"/>
      <c r="C13" s="496"/>
      <c r="D13" s="497"/>
      <c r="E13" s="51"/>
      <c r="F13" s="51"/>
    </row>
    <row r="14" spans="1:6" ht="18" x14ac:dyDescent="0.25">
      <c r="A14" s="49"/>
      <c r="B14" s="495"/>
      <c r="C14" s="496"/>
      <c r="D14" s="497"/>
      <c r="E14" s="51"/>
      <c r="F14" s="51"/>
    </row>
    <row r="15" spans="1:6" ht="18" x14ac:dyDescent="0.25">
      <c r="A15" s="49"/>
      <c r="B15" s="495"/>
      <c r="C15" s="496"/>
      <c r="D15" s="497"/>
      <c r="E15" s="51"/>
      <c r="F15" s="51"/>
    </row>
    <row r="16" spans="1:6" ht="18" x14ac:dyDescent="0.25">
      <c r="A16" s="49"/>
      <c r="B16" s="495"/>
      <c r="C16" s="496"/>
      <c r="D16" s="497"/>
      <c r="E16" s="51"/>
      <c r="F16" s="51"/>
    </row>
    <row r="17" spans="2:4" ht="18" x14ac:dyDescent="0.25">
      <c r="B17" s="495"/>
      <c r="C17" s="496"/>
      <c r="D17" s="497"/>
    </row>
    <row r="18" spans="2:4" ht="18" x14ac:dyDescent="0.25">
      <c r="B18" s="495"/>
      <c r="C18" s="496"/>
      <c r="D18" s="497"/>
    </row>
    <row r="295" spans="70:70" x14ac:dyDescent="0.25">
      <c r="BR295" t="s">
        <v>134</v>
      </c>
    </row>
    <row r="296" spans="70:70" x14ac:dyDescent="0.25">
      <c r="BR296" t="s">
        <v>240</v>
      </c>
    </row>
    <row r="297" spans="70:70" x14ac:dyDescent="0.25">
      <c r="BR297" t="s">
        <v>21</v>
      </c>
    </row>
    <row r="298" spans="70:70" x14ac:dyDescent="0.25">
      <c r="BR298" t="s">
        <v>241</v>
      </c>
    </row>
    <row r="299" spans="70:70" x14ac:dyDescent="0.25">
      <c r="BR299" t="s">
        <v>88</v>
      </c>
    </row>
    <row r="300" spans="70:70" x14ac:dyDescent="0.25">
      <c r="BR300" t="s">
        <v>125</v>
      </c>
    </row>
  </sheetData>
  <mergeCells count="18">
    <mergeCell ref="B18:D18"/>
    <mergeCell ref="B7:D7"/>
    <mergeCell ref="B8:D8"/>
    <mergeCell ref="B9:D9"/>
    <mergeCell ref="B10:D10"/>
    <mergeCell ref="B11:D11"/>
    <mergeCell ref="B12:D12"/>
    <mergeCell ref="B13:D13"/>
    <mergeCell ref="B14:D14"/>
    <mergeCell ref="B15:D15"/>
    <mergeCell ref="B16:D16"/>
    <mergeCell ref="B17:D17"/>
    <mergeCell ref="B6:D6"/>
    <mergeCell ref="A1:A3"/>
    <mergeCell ref="B1:E1"/>
    <mergeCell ref="F1:F3"/>
    <mergeCell ref="B2:E2"/>
    <mergeCell ref="A5:F5"/>
  </mergeCells>
  <pageMargins left="0.70866141732283472" right="0.70866141732283472" top="0.74803149606299213" bottom="0.74803149606299213" header="0.31496062992125984" footer="0.31496062992125984"/>
  <pageSetup paperSize="9" orientation="portrait" r:id="rId1"/>
  <headerFooter>
    <oddFooter>&amp;C&amp;"Arial,Normal"&amp;9FM-PS-DE-04.V5
Publicado:  27-03-2024&amp;R&amp;G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PAI ART 2025</vt:lpstr>
      <vt:lpstr>PAI DSCI 2025</vt:lpstr>
      <vt:lpstr>PAI Control de versiones</vt:lpstr>
      <vt:lpstr>'PAI ART 2025'!Área_de_impresión</vt:lpstr>
      <vt:lpstr>'PAI DSCI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Gloria Amparo Serna Correa</cp:lastModifiedBy>
  <cp:revision/>
  <dcterms:created xsi:type="dcterms:W3CDTF">2022-01-27T00:21:01Z</dcterms:created>
  <dcterms:modified xsi:type="dcterms:W3CDTF">2025-01-31T22:01:25Z</dcterms:modified>
  <cp:category/>
  <cp:contentStatus/>
</cp:coreProperties>
</file>