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A Ejecución Presupuestal Vigencia\"/>
    </mc:Choice>
  </mc:AlternateContent>
  <xr:revisionPtr revIDLastSave="0" documentId="13_ncr:1_{3791EFDD-44A8-4C15-BF0F-79895FC1DF8D}" xr6:coauthVersionLast="47" xr6:coauthVersionMax="47" xr10:uidLastSave="{00000000-0000-0000-0000-000000000000}"/>
  <bookViews>
    <workbookView xWindow="-120" yWindow="-120" windowWidth="29040" windowHeight="15720" xr2:uid="{42C4E76A-B2F5-4552-BC0F-0D21DA05F6C2}"/>
  </bookViews>
  <sheets>
    <sheet name="EJECUCION PPTAL VIG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33" i="1" s="1"/>
  <c r="T31" i="1"/>
  <c r="G31" i="1"/>
  <c r="J31" i="1" l="1"/>
  <c r="L31" i="1"/>
  <c r="O23" i="1"/>
  <c r="L23" i="1"/>
  <c r="F31" i="1"/>
  <c r="R31" i="1"/>
  <c r="H23" i="1"/>
  <c r="H31" i="1"/>
  <c r="F23" i="1"/>
  <c r="K31" i="1"/>
  <c r="G23" i="1"/>
  <c r="G33" i="1" s="1"/>
  <c r="J23" i="1"/>
  <c r="J33" i="1" s="1"/>
  <c r="I31" i="1"/>
  <c r="M31" i="1"/>
  <c r="O31" i="1"/>
  <c r="S31" i="1" l="1"/>
  <c r="L33" i="1"/>
  <c r="F33" i="1"/>
  <c r="H33" i="1"/>
  <c r="P31" i="1"/>
  <c r="O33" i="1"/>
  <c r="U31" i="1"/>
  <c r="N31" i="1"/>
  <c r="M23" i="1"/>
  <c r="M33" i="1" s="1"/>
  <c r="T23" i="1"/>
  <c r="K23" i="1"/>
  <c r="P23" i="1" s="1"/>
  <c r="R23" i="1"/>
  <c r="I23" i="1"/>
  <c r="I33" i="1" s="1"/>
  <c r="U23" i="1" l="1"/>
  <c r="T33" i="1"/>
  <c r="S23" i="1"/>
  <c r="R33" i="1"/>
  <c r="N23" i="1"/>
  <c r="K33" i="1"/>
  <c r="N33" i="1" s="1"/>
  <c r="P33" i="1" l="1"/>
  <c r="S33" i="1"/>
  <c r="U33" i="1"/>
</calcChain>
</file>

<file path=xl/sharedStrings.xml><?xml version="1.0" encoding="utf-8"?>
<sst xmlns="http://schemas.openxmlformats.org/spreadsheetml/2006/main" count="75" uniqueCount="63">
  <si>
    <t>AGENCIA DE RENOVACIÓN  DEL TERRITORIO - ART</t>
  </si>
  <si>
    <t>CIFRAS EN PESOS</t>
  </si>
  <si>
    <t xml:space="preserve">               INFORME DE EJECUCIÓN PRESUPUESTAL A:</t>
  </si>
  <si>
    <t>ABRIL 2025</t>
  </si>
  <si>
    <t>VIGENCIA 2025</t>
  </si>
  <si>
    <t>RUBRO</t>
  </si>
  <si>
    <t>REC</t>
  </si>
  <si>
    <t>SIT</t>
  </si>
  <si>
    <t>DESCRIPCIÓN</t>
  </si>
  <si>
    <t>APR. INICIAL  
$</t>
  </si>
  <si>
    <t>APR. ADICIONADA 
$</t>
  </si>
  <si>
    <t>APR. REDUCIDA 
$</t>
  </si>
  <si>
    <t>APR. VIGENTE
$</t>
  </si>
  <si>
    <t>APR. BLOQUEADA 
$</t>
  </si>
  <si>
    <t>APR. ACTUAL
$</t>
  </si>
  <si>
    <t xml:space="preserve">CDP    </t>
  </si>
  <si>
    <t>APR. DISPONIBLE
$</t>
  </si>
  <si>
    <t>DISPONIBLE
%</t>
  </si>
  <si>
    <t>COMPROMETIDO
$</t>
  </si>
  <si>
    <t>COMPROMETIDO
%</t>
  </si>
  <si>
    <t>SALDO X COMPROMETER
$</t>
  </si>
  <si>
    <t>OBLIGACIONES
$</t>
  </si>
  <si>
    <t>OBLIGADO
%</t>
  </si>
  <si>
    <t>PAGADO
$</t>
  </si>
  <si>
    <t>PAGADO
%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</si>
  <si>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</si>
  <si>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</si>
  <si>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</si>
  <si>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</si>
  <si>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</si>
  <si>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</si>
  <si>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</si>
  <si>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</si>
  <si>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</si>
  <si>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</t>
  </si>
  <si>
    <t>ADQUISICIÓN DE BIENES  Y SERVICIOS</t>
  </si>
  <si>
    <t>A-03   TRANSFERENCIAS CORRIENTES</t>
  </si>
  <si>
    <t>A-03-04-02-012</t>
  </si>
  <si>
    <t>INCAPACIDADES Y LICENCIAS DE MATERNIDAD (NO DE PENSIONES)</t>
  </si>
  <si>
    <t>A-03-10</t>
  </si>
  <si>
    <t>SENTENCIAS Y CONCILIACIONES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</si>
  <si>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</si>
  <si>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</si>
  <si>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</si>
  <si>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</si>
  <si>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</si>
  <si>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</si>
  <si>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</si>
  <si>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</si>
  <si>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</si>
  <si>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C-0212-1000-11-51202J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</si>
  <si>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</si>
  <si>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t>C-0212-1000-12-51202JZ</t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</si>
  <si>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</si>
  <si>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C-0212-1000-12-51202J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</si>
  <si>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</si>
  <si>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</si>
  <si>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</si>
  <si>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C-0299-1000-1-53105B</t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</si>
  <si>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</si>
  <si>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TOTAL GASTOS DE INVERSION</t>
  </si>
  <si>
    <t>TOTAL PRESUPUESTO NACIÓN</t>
  </si>
  <si>
    <t xml:space="preserve">NOTA: La ejecución porcentual se calculó con base en la apropiación actual (apropiación inicial menos apropiación bloqueada)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</si>
</sst>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000"/>
    <numFmt numFmtId="165" formatCode="[$-1240A]&quot;$&quot;\ #,##0.00;\-&quot;$&quot;\ #,##0.00"/>
    <numFmt numFmtId="166" formatCode="_ * #,##0.00_ ;_ * \-#,##0.00_ ;_ * &quot;-&quot;??_ ;_ @_ "/>
  </numFmts>
  <fonts count="20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rgb="FF3C7D2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32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9" xfId="2" applyFont="1" applyFill="1" applyBorder="1" applyAlignment="1">
      <alignment horizontal="right" vertical="center" wrapText="1" readingOrder="1"/>
    </xf>
    <xf numFmtId="10" fontId="11" fillId="5" borderId="9" xfId="3" applyNumberFormat="1" applyFont="1" applyFill="1" applyBorder="1" applyAlignment="1">
      <alignment horizontal="right" vertical="center" wrapText="1" readingOrder="1"/>
    </xf>
    <xf numFmtId="165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10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10" fontId="15" fillId="0" borderId="15" xfId="5" applyNumberFormat="1" applyFont="1" applyFill="1" applyBorder="1" applyAlignment="1">
      <alignment horizontal="right" vertical="center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3" fontId="15" fillId="0" borderId="23" xfId="4" applyNumberFormat="1" applyFont="1" applyBorder="1" applyAlignment="1">
      <alignment horizontal="right" vertical="center"/>
    </xf>
    <xf numFmtId="10" fontId="15" fillId="0" borderId="23" xfId="5" applyNumberFormat="1" applyFont="1" applyFill="1" applyBorder="1" applyAlignment="1">
      <alignment horizontal="right" vertical="center"/>
    </xf>
    <xf numFmtId="3" fontId="15" fillId="3" borderId="23" xfId="4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10" fontId="7" fillId="4" borderId="0" xfId="4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10" fontId="7" fillId="4" borderId="0" xfId="3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6" fontId="8" fillId="0" borderId="0" xfId="1" applyFont="1"/>
    <xf numFmtId="166" fontId="8" fillId="0" borderId="0" xfId="1" applyFont="1" applyAlignment="1">
      <alignment horizontal="center" vertical="center"/>
    </xf>
    <xf numFmtId="166" fontId="8" fillId="0" borderId="0" xfId="1" applyFont="1" applyAlignment="1">
      <alignment horizontal="center"/>
    </xf>
    <xf numFmtId="1" fontId="0" fillId="0" borderId="0" xfId="0" applyNumberFormat="1"/>
    <xf numFmtId="166" fontId="0" fillId="0" borderId="0" xfId="1" applyFont="1"/>
    <xf numFmtId="166" fontId="12" fillId="0" borderId="0" xfId="1" applyFont="1" applyAlignment="1">
      <alignment horizontal="center" vertical="center"/>
    </xf>
    <xf numFmtId="166" fontId="12" fillId="0" borderId="0" xfId="1" applyFont="1"/>
    <xf numFmtId="166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6">
    <cellStyle name="Millares" xfId="1" builtinId="3"/>
    <cellStyle name="Millares [0]" xfId="2" builtinId="6"/>
    <cellStyle name="Normal" xfId="0" builtinId="0"/>
    <cellStyle name="Normal 5 2" xfId="4" xr:uid="{83052D55-5A3F-401C-AF53-4793E9DD5713}"/>
    <cellStyle name="Porcentaje" xfId="3" builtinId="5"/>
    <cellStyle name="Porcentual 2 2" xfId="5" xr:uid="{ECD8304D-55BA-46FA-B412-1D380C38A7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4C58-A023-4F8E-A60A-A81EFDCA925C}">
  <sheetPr>
    <tabColor theme="6" tint="0.39997558519241921"/>
    <pageSetUpPr fitToPage="1"/>
  </sheetPr>
  <dimension ref="A1:W37"/>
  <sheetViews>
    <sheetView tabSelected="1" topLeftCell="E1" zoomScale="90" zoomScaleNormal="90" zoomScaleSheetLayoutView="100" workbookViewId="0">
      <pane ySplit="8" topLeftCell="A9" activePane="bottomLeft" state="frozen"/>
      <selection pane="bottomLeft" activeCell="G38" sqref="G38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104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109" bestFit="1" customWidth="1"/>
    <col min="20" max="20" width="17.5703125" style="110" bestFit="1" customWidth="1"/>
    <col min="21" max="21" width="13.42578125" style="111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1"/>
    </row>
    <row r="2" spans="1:23" ht="18" customHeight="1" x14ac:dyDescent="0.4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"/>
    </row>
    <row r="3" spans="1:23" ht="4.5" customHeight="1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</row>
    <row r="4" spans="1:23" s="6" customFormat="1" ht="15" customHeight="1" x14ac:dyDescent="0.3">
      <c r="A4" s="2"/>
      <c r="B4" s="127" t="s">
        <v>2</v>
      </c>
      <c r="C4" s="127"/>
      <c r="D4" s="127"/>
      <c r="E4" s="127"/>
      <c r="F4" s="128" t="s">
        <v>3</v>
      </c>
      <c r="G4" s="128"/>
      <c r="H4" s="128"/>
      <c r="I4" s="128"/>
      <c r="J4" s="128"/>
      <c r="K4" s="128"/>
      <c r="L4" s="128"/>
      <c r="M4" s="128"/>
      <c r="N4" s="128"/>
      <c r="O4" s="129"/>
      <c r="P4" s="129"/>
      <c r="Q4" s="129"/>
      <c r="R4" s="3"/>
      <c r="S4" s="130"/>
      <c r="T4" s="131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12" t="s">
        <v>4</v>
      </c>
      <c r="C6" s="113"/>
      <c r="D6" s="113"/>
      <c r="E6" s="113"/>
      <c r="F6" s="13"/>
      <c r="G6" s="13"/>
      <c r="H6" s="9"/>
      <c r="I6" s="13"/>
      <c r="J6" s="13"/>
      <c r="K6" s="14"/>
      <c r="L6" s="14"/>
      <c r="M6" s="14"/>
      <c r="N6" s="15"/>
      <c r="O6" s="14"/>
      <c r="P6" s="14"/>
      <c r="Q6" s="14"/>
      <c r="R6" s="14"/>
      <c r="S6" s="16"/>
      <c r="T6" s="14"/>
      <c r="U6" s="17"/>
      <c r="V6" s="11"/>
    </row>
    <row r="7" spans="1:23" ht="4.5" customHeight="1" thickBot="1" x14ac:dyDescent="0.25">
      <c r="A7" s="18"/>
      <c r="B7" s="19"/>
      <c r="C7" s="19"/>
      <c r="D7" s="19"/>
      <c r="E7" s="19"/>
      <c r="F7" s="19"/>
      <c r="G7" s="19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21"/>
      <c r="T7" s="19"/>
      <c r="U7" s="22"/>
      <c r="V7" s="23"/>
    </row>
    <row r="8" spans="1:23" ht="51" customHeight="1" thickBot="1" x14ac:dyDescent="0.25">
      <c r="A8" s="18"/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G8" s="24" t="s">
        <v>10</v>
      </c>
      <c r="H8" s="24" t="s">
        <v>11</v>
      </c>
      <c r="I8" s="24" t="s">
        <v>12</v>
      </c>
      <c r="J8" s="24" t="s">
        <v>13</v>
      </c>
      <c r="K8" s="24" t="s">
        <v>14</v>
      </c>
      <c r="L8" s="24" t="s">
        <v>15</v>
      </c>
      <c r="M8" s="24" t="s">
        <v>16</v>
      </c>
      <c r="N8" s="24" t="s">
        <v>17</v>
      </c>
      <c r="O8" s="24" t="s">
        <v>18</v>
      </c>
      <c r="P8" s="24" t="s">
        <v>19</v>
      </c>
      <c r="Q8" s="24" t="s">
        <v>20</v>
      </c>
      <c r="R8" s="24" t="s">
        <v>21</v>
      </c>
      <c r="S8" s="24" t="s">
        <v>22</v>
      </c>
      <c r="T8" s="24" t="s">
        <v>23</v>
      </c>
      <c r="U8" s="24" t="s">
        <v>24</v>
      </c>
      <c r="V8" s="25"/>
      <c r="W8" s="26"/>
    </row>
    <row r="9" spans="1:23" s="31" customFormat="1" ht="16.5" customHeight="1" thickBot="1" x14ac:dyDescent="0.3">
      <c r="A9" s="27"/>
      <c r="B9" s="114" t="s">
        <v>25</v>
      </c>
      <c r="C9" s="115"/>
      <c r="D9" s="115"/>
      <c r="E9" s="115"/>
      <c r="F9" s="28">
        <v>55867000000</v>
      </c>
      <c r="G9" s="28">
        <v>0</v>
      </c>
      <c r="H9" s="28">
        <v>0</v>
      </c>
      <c r="I9" s="28">
        <v>55867000000</v>
      </c>
      <c r="J9" s="28">
        <v>0</v>
      </c>
      <c r="K9" s="28">
        <v>55867000000</v>
      </c>
      <c r="L9" s="28">
        <v>55867000000</v>
      </c>
      <c r="M9" s="28">
        <v>0</v>
      </c>
      <c r="N9" s="29">
        <v>0</v>
      </c>
      <c r="O9" s="28">
        <v>14590537363</v>
      </c>
      <c r="P9" s="29">
        <v>0.26116557830203879</v>
      </c>
      <c r="Q9" s="28">
        <v>0</v>
      </c>
      <c r="R9" s="28">
        <v>14590537363</v>
      </c>
      <c r="S9" s="29">
        <v>0.26116557830203879</v>
      </c>
      <c r="T9" s="28">
        <v>14590537363</v>
      </c>
      <c r="U9" s="29">
        <v>0.26116557830203879</v>
      </c>
      <c r="V9" s="25"/>
      <c r="W9" s="30"/>
    </row>
    <row r="10" spans="1:23" s="31" customFormat="1" ht="15.75" thickTop="1" x14ac:dyDescent="0.25">
      <c r="A10" s="27"/>
      <c r="B10" s="32" t="s">
        <v>26</v>
      </c>
      <c r="C10" s="33">
        <v>10</v>
      </c>
      <c r="D10" s="33" t="s">
        <v>27</v>
      </c>
      <c r="E10" s="34" t="s">
        <v>28</v>
      </c>
      <c r="F10" s="35">
        <v>39215000000</v>
      </c>
      <c r="G10" s="35">
        <v>0</v>
      </c>
      <c r="H10" s="35">
        <v>0</v>
      </c>
      <c r="I10" s="35">
        <v>39215000000</v>
      </c>
      <c r="J10" s="35">
        <v>0</v>
      </c>
      <c r="K10" s="35">
        <v>39215000000</v>
      </c>
      <c r="L10" s="35">
        <v>39215000000</v>
      </c>
      <c r="M10" s="35">
        <v>0</v>
      </c>
      <c r="N10" s="36">
        <v>0</v>
      </c>
      <c r="O10" s="35">
        <v>9491915585</v>
      </c>
      <c r="P10" s="36">
        <v>0.24204808325895702</v>
      </c>
      <c r="Q10" s="35"/>
      <c r="R10" s="35">
        <v>9491915585</v>
      </c>
      <c r="S10" s="37">
        <v>0.24204808325895702</v>
      </c>
      <c r="T10" s="35">
        <v>9491915585</v>
      </c>
      <c r="U10" s="38">
        <v>0.24204808325895702</v>
      </c>
      <c r="V10" s="25"/>
      <c r="W10" s="30"/>
    </row>
    <row r="11" spans="1:23" s="31" customFormat="1" ht="15" x14ac:dyDescent="0.25">
      <c r="A11" s="27"/>
      <c r="B11" s="32" t="s">
        <v>29</v>
      </c>
      <c r="C11" s="33">
        <v>10</v>
      </c>
      <c r="D11" s="33" t="s">
        <v>27</v>
      </c>
      <c r="E11" s="34" t="s">
        <v>30</v>
      </c>
      <c r="F11" s="35">
        <v>14260000000</v>
      </c>
      <c r="G11" s="35">
        <v>0</v>
      </c>
      <c r="H11" s="35">
        <v>0</v>
      </c>
      <c r="I11" s="35">
        <v>14260000000</v>
      </c>
      <c r="J11" s="35">
        <v>0</v>
      </c>
      <c r="K11" s="35">
        <v>14260000000</v>
      </c>
      <c r="L11" s="35">
        <v>14260000000</v>
      </c>
      <c r="M11" s="35">
        <v>0</v>
      </c>
      <c r="N11" s="36">
        <v>0</v>
      </c>
      <c r="O11" s="35">
        <v>3787549513</v>
      </c>
      <c r="P11" s="36">
        <v>0.26560655771388497</v>
      </c>
      <c r="Q11" s="35"/>
      <c r="R11" s="35">
        <v>3787549513</v>
      </c>
      <c r="S11" s="37">
        <v>0.26560655771388497</v>
      </c>
      <c r="T11" s="35">
        <v>3787549513</v>
      </c>
      <c r="U11" s="38">
        <v>0.26560655771388497</v>
      </c>
      <c r="V11" s="25"/>
      <c r="W11" s="30"/>
    </row>
    <row r="12" spans="1:23" s="31" customFormat="1" ht="15.75" thickBot="1" x14ac:dyDescent="0.3">
      <c r="A12" s="27"/>
      <c r="B12" s="32" t="s">
        <v>31</v>
      </c>
      <c r="C12" s="33">
        <v>10</v>
      </c>
      <c r="D12" s="33" t="s">
        <v>27</v>
      </c>
      <c r="E12" s="34" t="s">
        <v>32</v>
      </c>
      <c r="F12" s="35">
        <v>2392000000</v>
      </c>
      <c r="G12" s="35">
        <v>0</v>
      </c>
      <c r="H12" s="35">
        <v>0</v>
      </c>
      <c r="I12" s="35">
        <v>2392000000</v>
      </c>
      <c r="J12" s="35">
        <v>0</v>
      </c>
      <c r="K12" s="35">
        <v>2392000000</v>
      </c>
      <c r="L12" s="35">
        <v>2392000000</v>
      </c>
      <c r="M12" s="35">
        <v>0</v>
      </c>
      <c r="N12" s="36">
        <v>0</v>
      </c>
      <c r="O12" s="35">
        <v>1311072265</v>
      </c>
      <c r="P12" s="39">
        <v>0.54810713419732437</v>
      </c>
      <c r="Q12" s="35"/>
      <c r="R12" s="35">
        <v>1311072265</v>
      </c>
      <c r="S12" s="37">
        <v>0.54810713419732437</v>
      </c>
      <c r="T12" s="35">
        <v>1311072265</v>
      </c>
      <c r="U12" s="38">
        <v>0.54810713419732437</v>
      </c>
      <c r="V12" s="25"/>
      <c r="W12" s="30"/>
    </row>
    <row r="13" spans="1:23" s="31" customFormat="1" ht="23.25" customHeight="1" thickTop="1" thickBot="1" x14ac:dyDescent="0.3">
      <c r="A13" s="27"/>
      <c r="B13" s="116" t="s">
        <v>33</v>
      </c>
      <c r="C13" s="117"/>
      <c r="D13" s="117"/>
      <c r="E13" s="117"/>
      <c r="F13" s="40">
        <v>13299000000</v>
      </c>
      <c r="G13" s="40">
        <v>0</v>
      </c>
      <c r="H13" s="40">
        <v>0</v>
      </c>
      <c r="I13" s="40">
        <v>13299000000</v>
      </c>
      <c r="J13" s="40">
        <v>0</v>
      </c>
      <c r="K13" s="40">
        <v>13299000000</v>
      </c>
      <c r="L13" s="40">
        <v>12132274162.15</v>
      </c>
      <c r="M13" s="40">
        <v>1166725837.8499999</v>
      </c>
      <c r="N13" s="29">
        <v>8.7730343473193473E-2</v>
      </c>
      <c r="O13" s="40">
        <v>7671714792.29</v>
      </c>
      <c r="P13" s="29">
        <v>0.57686403431009847</v>
      </c>
      <c r="Q13" s="40">
        <v>2990640709.0200005</v>
      </c>
      <c r="R13" s="40">
        <v>2383260361.3200002</v>
      </c>
      <c r="S13" s="41">
        <v>0.17920598250394768</v>
      </c>
      <c r="T13" s="40">
        <v>2383260361.3200002</v>
      </c>
      <c r="U13" s="41">
        <v>0.17920598250394768</v>
      </c>
      <c r="V13" s="25"/>
      <c r="W13" s="30"/>
    </row>
    <row r="14" spans="1:23" s="31" customFormat="1" ht="16.5" thickTop="1" thickBot="1" x14ac:dyDescent="0.3">
      <c r="A14" s="27"/>
      <c r="B14" s="32" t="s">
        <v>34</v>
      </c>
      <c r="C14" s="33">
        <v>10</v>
      </c>
      <c r="D14" s="33" t="s">
        <v>27</v>
      </c>
      <c r="E14" s="34" t="s">
        <v>35</v>
      </c>
      <c r="F14" s="35">
        <v>13299000000</v>
      </c>
      <c r="G14" s="35">
        <v>0</v>
      </c>
      <c r="H14" s="35">
        <v>0</v>
      </c>
      <c r="I14" s="35">
        <v>13299000000</v>
      </c>
      <c r="J14" s="35">
        <v>0</v>
      </c>
      <c r="K14" s="35">
        <v>13299000000</v>
      </c>
      <c r="L14" s="35">
        <v>12132274162.15</v>
      </c>
      <c r="M14" s="35">
        <v>1166725837.8499999</v>
      </c>
      <c r="N14" s="36">
        <v>8.7730343473193473E-2</v>
      </c>
      <c r="O14" s="35">
        <v>7671714792.29</v>
      </c>
      <c r="P14" s="42">
        <v>0.57686403431009847</v>
      </c>
      <c r="Q14" s="35">
        <v>2990640709.0200005</v>
      </c>
      <c r="R14" s="35">
        <v>2383260361.3200002</v>
      </c>
      <c r="S14" s="43">
        <v>0.17920598250394768</v>
      </c>
      <c r="T14" s="35">
        <v>2383260361.3200002</v>
      </c>
      <c r="U14" s="44">
        <v>0.17920598250394768</v>
      </c>
      <c r="V14" s="25"/>
      <c r="W14" s="30"/>
    </row>
    <row r="15" spans="1:23" s="31" customFormat="1" ht="16.5" thickTop="1" thickBot="1" x14ac:dyDescent="0.3">
      <c r="A15" s="27"/>
      <c r="B15" s="116" t="s">
        <v>36</v>
      </c>
      <c r="C15" s="117"/>
      <c r="D15" s="117"/>
      <c r="E15" s="117"/>
      <c r="F15" s="40">
        <v>1305000000</v>
      </c>
      <c r="G15" s="40">
        <v>0</v>
      </c>
      <c r="H15" s="40">
        <v>0</v>
      </c>
      <c r="I15" s="40">
        <v>1305000000</v>
      </c>
      <c r="J15" s="40">
        <v>0</v>
      </c>
      <c r="K15" s="40">
        <v>1305000000</v>
      </c>
      <c r="L15" s="40">
        <v>1174085349</v>
      </c>
      <c r="M15" s="40">
        <v>130914651</v>
      </c>
      <c r="N15" s="29">
        <v>0.10031774022988506</v>
      </c>
      <c r="O15" s="40">
        <v>886791198.16999996</v>
      </c>
      <c r="P15" s="45">
        <v>0.67953348518773948</v>
      </c>
      <c r="Q15" s="40">
        <v>0</v>
      </c>
      <c r="R15" s="40">
        <v>886791198.16999996</v>
      </c>
      <c r="S15" s="41">
        <v>0.67953348518773948</v>
      </c>
      <c r="T15" s="40">
        <v>886791198.16999996</v>
      </c>
      <c r="U15" s="41">
        <v>0.67953348518773948</v>
      </c>
      <c r="V15" s="25"/>
      <c r="W15" s="30"/>
    </row>
    <row r="16" spans="1:23" s="31" customFormat="1" ht="17.25" customHeight="1" thickTop="1" x14ac:dyDescent="0.25">
      <c r="A16" s="27"/>
      <c r="B16" s="46" t="s">
        <v>37</v>
      </c>
      <c r="C16" s="33">
        <v>10</v>
      </c>
      <c r="D16" s="33" t="s">
        <v>27</v>
      </c>
      <c r="E16" s="47" t="s">
        <v>38</v>
      </c>
      <c r="F16" s="35">
        <v>250000000</v>
      </c>
      <c r="G16" s="35">
        <v>0</v>
      </c>
      <c r="H16" s="35">
        <v>0</v>
      </c>
      <c r="I16" s="35">
        <v>250000000</v>
      </c>
      <c r="J16" s="35">
        <v>0</v>
      </c>
      <c r="K16" s="35">
        <v>250000000</v>
      </c>
      <c r="L16" s="35">
        <v>250000000</v>
      </c>
      <c r="M16" s="35">
        <v>0</v>
      </c>
      <c r="N16" s="36">
        <v>0</v>
      </c>
      <c r="O16" s="35">
        <v>29073396</v>
      </c>
      <c r="P16" s="42">
        <v>0.11629358400000001</v>
      </c>
      <c r="Q16" s="35"/>
      <c r="R16" s="35">
        <v>29073396</v>
      </c>
      <c r="S16" s="43">
        <v>0.11629358400000001</v>
      </c>
      <c r="T16" s="35">
        <v>29073396</v>
      </c>
      <c r="U16" s="44">
        <v>0.11629358400000001</v>
      </c>
      <c r="V16" s="25"/>
      <c r="W16" s="30"/>
    </row>
    <row r="17" spans="1:23" s="31" customFormat="1" ht="15.75" thickBot="1" x14ac:dyDescent="0.3">
      <c r="A17" s="27"/>
      <c r="B17" s="46" t="s">
        <v>39</v>
      </c>
      <c r="C17" s="33">
        <v>10</v>
      </c>
      <c r="D17" s="33" t="s">
        <v>27</v>
      </c>
      <c r="E17" s="48" t="s">
        <v>40</v>
      </c>
      <c r="F17" s="35">
        <v>1055000000</v>
      </c>
      <c r="G17" s="35">
        <v>0</v>
      </c>
      <c r="H17" s="35">
        <v>0</v>
      </c>
      <c r="I17" s="35">
        <v>1055000000</v>
      </c>
      <c r="J17" s="35">
        <v>0</v>
      </c>
      <c r="K17" s="35">
        <v>1055000000</v>
      </c>
      <c r="L17" s="35">
        <v>924085349</v>
      </c>
      <c r="M17" s="35">
        <v>130914651</v>
      </c>
      <c r="N17" s="36">
        <v>0.12408971658767773</v>
      </c>
      <c r="O17" s="35">
        <v>857717802.16999996</v>
      </c>
      <c r="P17" s="49">
        <v>0.81300265608530797</v>
      </c>
      <c r="Q17" s="35"/>
      <c r="R17" s="35">
        <v>857717802.16999996</v>
      </c>
      <c r="S17" s="43">
        <v>0.81300265608530797</v>
      </c>
      <c r="T17" s="35">
        <v>857717802.16999996</v>
      </c>
      <c r="U17" s="44">
        <v>0.81300265608530797</v>
      </c>
      <c r="V17" s="25"/>
      <c r="W17" s="30"/>
    </row>
    <row r="18" spans="1:23" s="31" customFormat="1" ht="16.5" customHeight="1" thickTop="1" thickBot="1" x14ac:dyDescent="0.3">
      <c r="A18" s="27"/>
      <c r="B18" s="116" t="s">
        <v>41</v>
      </c>
      <c r="C18" s="117"/>
      <c r="D18" s="117"/>
      <c r="E18" s="117"/>
      <c r="F18" s="40">
        <v>332000000</v>
      </c>
      <c r="G18" s="40">
        <v>0</v>
      </c>
      <c r="H18" s="40">
        <v>0</v>
      </c>
      <c r="I18" s="40">
        <v>332000000</v>
      </c>
      <c r="J18" s="40">
        <v>0</v>
      </c>
      <c r="K18" s="40">
        <v>332000000</v>
      </c>
      <c r="L18" s="40">
        <v>1240000</v>
      </c>
      <c r="M18" s="40">
        <v>330760000</v>
      </c>
      <c r="N18" s="29">
        <v>0.99626506024096384</v>
      </c>
      <c r="O18" s="40">
        <v>18437</v>
      </c>
      <c r="P18" s="45">
        <v>5.5533132530120482E-5</v>
      </c>
      <c r="Q18" s="40">
        <v>0</v>
      </c>
      <c r="R18" s="40">
        <v>18437</v>
      </c>
      <c r="S18" s="41">
        <v>5.5533132530120482E-5</v>
      </c>
      <c r="T18" s="40">
        <v>18437</v>
      </c>
      <c r="U18" s="41">
        <v>5.5533132530120482E-5</v>
      </c>
      <c r="V18" s="25"/>
      <c r="W18" s="30"/>
    </row>
    <row r="19" spans="1:23" s="31" customFormat="1" ht="17.25" customHeight="1" thickTop="1" x14ac:dyDescent="0.25">
      <c r="A19" s="27"/>
      <c r="B19" s="32" t="s">
        <v>42</v>
      </c>
      <c r="C19" s="33">
        <v>10</v>
      </c>
      <c r="D19" s="33" t="s">
        <v>27</v>
      </c>
      <c r="E19" s="34" t="s">
        <v>43</v>
      </c>
      <c r="F19" s="35">
        <v>15000000</v>
      </c>
      <c r="G19" s="35">
        <v>0</v>
      </c>
      <c r="H19" s="35">
        <v>0</v>
      </c>
      <c r="I19" s="35">
        <v>15000000</v>
      </c>
      <c r="J19" s="35">
        <v>0</v>
      </c>
      <c r="K19" s="35">
        <v>15000000</v>
      </c>
      <c r="L19" s="35">
        <v>1100000</v>
      </c>
      <c r="M19" s="35">
        <v>13900000</v>
      </c>
      <c r="N19" s="36">
        <v>0.92666666666666664</v>
      </c>
      <c r="O19" s="35">
        <v>0</v>
      </c>
      <c r="P19" s="42">
        <v>0</v>
      </c>
      <c r="Q19" s="35"/>
      <c r="R19" s="35">
        <v>0</v>
      </c>
      <c r="S19" s="43">
        <v>0</v>
      </c>
      <c r="T19" s="35">
        <v>0</v>
      </c>
      <c r="U19" s="44">
        <v>0</v>
      </c>
      <c r="V19" s="25"/>
      <c r="W19" s="30"/>
    </row>
    <row r="20" spans="1:23" s="31" customFormat="1" ht="15" x14ac:dyDescent="0.25">
      <c r="A20" s="27"/>
      <c r="B20" s="32" t="s">
        <v>44</v>
      </c>
      <c r="C20" s="33">
        <v>11</v>
      </c>
      <c r="D20" s="33" t="s">
        <v>45</v>
      </c>
      <c r="E20" s="34" t="s">
        <v>46</v>
      </c>
      <c r="F20" s="35">
        <v>263000000</v>
      </c>
      <c r="G20" s="35">
        <v>0</v>
      </c>
      <c r="H20" s="35">
        <v>0</v>
      </c>
      <c r="I20" s="35">
        <v>263000000</v>
      </c>
      <c r="J20" s="35">
        <v>0</v>
      </c>
      <c r="K20" s="35">
        <v>263000000</v>
      </c>
      <c r="L20" s="35">
        <v>0</v>
      </c>
      <c r="M20" s="35">
        <v>263000000</v>
      </c>
      <c r="N20" s="36">
        <v>1</v>
      </c>
      <c r="O20" s="35">
        <v>0</v>
      </c>
      <c r="P20" s="42">
        <v>0</v>
      </c>
      <c r="Q20" s="35"/>
      <c r="R20" s="35">
        <v>0</v>
      </c>
      <c r="S20" s="43">
        <v>0</v>
      </c>
      <c r="T20" s="35">
        <v>0</v>
      </c>
      <c r="U20" s="44">
        <v>0</v>
      </c>
      <c r="V20" s="25"/>
      <c r="W20" s="30"/>
    </row>
    <row r="21" spans="1:23" s="31" customFormat="1" ht="15.75" thickBot="1" x14ac:dyDescent="0.3">
      <c r="A21" s="27"/>
      <c r="B21" s="50" t="s">
        <v>47</v>
      </c>
      <c r="C21" s="51">
        <v>10</v>
      </c>
      <c r="D21" s="51" t="s">
        <v>27</v>
      </c>
      <c r="E21" s="52" t="s">
        <v>48</v>
      </c>
      <c r="F21" s="53">
        <v>54000000</v>
      </c>
      <c r="G21" s="53">
        <v>0</v>
      </c>
      <c r="H21" s="53">
        <v>0</v>
      </c>
      <c r="I21" s="53">
        <v>54000000</v>
      </c>
      <c r="J21" s="53">
        <v>0</v>
      </c>
      <c r="K21" s="53">
        <v>54000000</v>
      </c>
      <c r="L21" s="53">
        <v>140000</v>
      </c>
      <c r="M21" s="53">
        <v>53860000</v>
      </c>
      <c r="N21" s="54">
        <v>0.99740740740740741</v>
      </c>
      <c r="O21" s="53">
        <v>18437</v>
      </c>
      <c r="P21" s="55">
        <v>3.414259259259259E-4</v>
      </c>
      <c r="Q21" s="53"/>
      <c r="R21" s="53">
        <v>18437</v>
      </c>
      <c r="S21" s="56">
        <v>3.414259259259259E-4</v>
      </c>
      <c r="T21" s="53">
        <v>18437</v>
      </c>
      <c r="U21" s="57">
        <v>3.414259259259259E-4</v>
      </c>
      <c r="V21" s="25"/>
      <c r="W21" s="30"/>
    </row>
    <row r="22" spans="1:23" s="31" customFormat="1" ht="12" customHeight="1" x14ac:dyDescent="0.2">
      <c r="A22" s="58"/>
      <c r="B22" s="59"/>
      <c r="C22" s="60"/>
      <c r="D22" s="60"/>
      <c r="E22" s="61"/>
      <c r="F22" s="62"/>
      <c r="G22" s="63"/>
      <c r="H22" s="63"/>
      <c r="I22" s="62"/>
      <c r="J22" s="62"/>
      <c r="K22" s="62"/>
      <c r="L22" s="62"/>
      <c r="M22" s="64"/>
      <c r="N22" s="65"/>
      <c r="O22" s="62"/>
      <c r="P22" s="65"/>
      <c r="Q22" s="62"/>
      <c r="R22" s="62"/>
      <c r="S22" s="65"/>
      <c r="T22" s="62"/>
      <c r="U22" s="66"/>
      <c r="V22" s="25"/>
    </row>
    <row r="23" spans="1:23" s="31" customFormat="1" ht="24.75" customHeight="1" x14ac:dyDescent="0.2">
      <c r="A23" s="58"/>
      <c r="B23" s="67"/>
      <c r="C23" s="68"/>
      <c r="D23" s="68"/>
      <c r="E23" s="69" t="s">
        <v>49</v>
      </c>
      <c r="F23" s="70">
        <f>F9+F13+F15+F18</f>
        <v>70803000000</v>
      </c>
      <c r="G23" s="70">
        <f t="shared" ref="G23:O23" si="0">G9+G13+G15+G18</f>
        <v>0</v>
      </c>
      <c r="H23" s="70">
        <f t="shared" si="0"/>
        <v>0</v>
      </c>
      <c r="I23" s="70">
        <f t="shared" si="0"/>
        <v>70803000000</v>
      </c>
      <c r="J23" s="70">
        <f t="shared" si="0"/>
        <v>0</v>
      </c>
      <c r="K23" s="70">
        <f t="shared" si="0"/>
        <v>70803000000</v>
      </c>
      <c r="L23" s="70">
        <f t="shared" si="0"/>
        <v>69174599511.149994</v>
      </c>
      <c r="M23" s="70">
        <f t="shared" si="0"/>
        <v>1628400488.8499999</v>
      </c>
      <c r="N23" s="71">
        <f>M23/K23</f>
        <v>2.2999032369391124E-2</v>
      </c>
      <c r="O23" s="70">
        <f t="shared" si="0"/>
        <v>23149061790.459999</v>
      </c>
      <c r="P23" s="71">
        <f>O23/K23</f>
        <v>0.32695029575667695</v>
      </c>
      <c r="Q23" s="70">
        <v>23387462642.09</v>
      </c>
      <c r="R23" s="70">
        <f t="shared" ref="R23" si="1">R9+R13+R15+R18</f>
        <v>17860607359.489998</v>
      </c>
      <c r="S23" s="72">
        <f>R23/K23</f>
        <v>0.25225777664067905</v>
      </c>
      <c r="T23" s="70">
        <f t="shared" ref="T23" si="2">T9+T13+T15+T18</f>
        <v>17860607359.489998</v>
      </c>
      <c r="U23" s="72">
        <f>T23/K23</f>
        <v>0.25225777664067905</v>
      </c>
      <c r="V23" s="25"/>
    </row>
    <row r="24" spans="1:23" s="31" customFormat="1" ht="11.25" customHeight="1" x14ac:dyDescent="0.2">
      <c r="A24" s="58"/>
      <c r="B24" s="59"/>
      <c r="C24" s="60"/>
      <c r="D24" s="60"/>
      <c r="E24" s="61"/>
      <c r="F24" s="62"/>
      <c r="G24" s="63"/>
      <c r="H24" s="63"/>
      <c r="I24" s="62"/>
      <c r="J24" s="62"/>
      <c r="K24" s="62"/>
      <c r="L24" s="62"/>
      <c r="M24" s="64"/>
      <c r="N24" s="65"/>
      <c r="O24" s="62"/>
      <c r="P24" s="65"/>
      <c r="Q24" s="62"/>
      <c r="R24" s="62"/>
      <c r="S24" s="65"/>
      <c r="T24" s="62"/>
      <c r="U24" s="66"/>
      <c r="V24" s="25"/>
    </row>
    <row r="25" spans="1:23" s="80" customFormat="1" ht="75" x14ac:dyDescent="0.2">
      <c r="A25" s="73"/>
      <c r="B25" s="74" t="s">
        <v>50</v>
      </c>
      <c r="C25" s="75">
        <v>10</v>
      </c>
      <c r="D25" s="75" t="s">
        <v>27</v>
      </c>
      <c r="E25" s="74" t="s">
        <v>51</v>
      </c>
      <c r="F25" s="76">
        <v>1500000000</v>
      </c>
      <c r="G25" s="76">
        <v>0</v>
      </c>
      <c r="H25" s="76">
        <v>0</v>
      </c>
      <c r="I25" s="76">
        <v>1500000000</v>
      </c>
      <c r="J25" s="76">
        <v>0</v>
      </c>
      <c r="K25" s="76">
        <v>1500000000</v>
      </c>
      <c r="L25" s="76">
        <v>1495317817</v>
      </c>
      <c r="M25" s="76">
        <v>4682183</v>
      </c>
      <c r="N25" s="77">
        <v>3.1214553333333331E-3</v>
      </c>
      <c r="O25" s="76">
        <v>1297974386</v>
      </c>
      <c r="P25" s="77">
        <v>0.86531625733333328</v>
      </c>
      <c r="Q25" s="78"/>
      <c r="R25" s="76">
        <v>241823256</v>
      </c>
      <c r="S25" s="77">
        <v>0.16121550400000001</v>
      </c>
      <c r="T25" s="76">
        <v>241823256</v>
      </c>
      <c r="U25" s="77">
        <v>0.16121550400000001</v>
      </c>
      <c r="V25" s="79"/>
    </row>
    <row r="26" spans="1:23" s="80" customFormat="1" ht="90" x14ac:dyDescent="0.2">
      <c r="A26" s="73"/>
      <c r="B26" s="74" t="s">
        <v>52</v>
      </c>
      <c r="C26" s="75">
        <v>10</v>
      </c>
      <c r="D26" s="75" t="s">
        <v>27</v>
      </c>
      <c r="E26" s="74" t="s">
        <v>53</v>
      </c>
      <c r="F26" s="76">
        <v>0</v>
      </c>
      <c r="G26" s="76">
        <v>3159897938</v>
      </c>
      <c r="H26" s="76">
        <v>0</v>
      </c>
      <c r="I26" s="76">
        <v>3159897938</v>
      </c>
      <c r="J26" s="76">
        <v>0</v>
      </c>
      <c r="K26" s="76">
        <v>3159897938</v>
      </c>
      <c r="L26" s="76">
        <v>3159897938</v>
      </c>
      <c r="M26" s="76">
        <v>0</v>
      </c>
      <c r="N26" s="77">
        <v>0</v>
      </c>
      <c r="O26" s="76">
        <v>0</v>
      </c>
      <c r="P26" s="77">
        <v>0</v>
      </c>
      <c r="Q26" s="78"/>
      <c r="R26" s="76">
        <v>0</v>
      </c>
      <c r="S26" s="77">
        <v>0</v>
      </c>
      <c r="T26" s="76">
        <v>0</v>
      </c>
      <c r="U26" s="77">
        <v>0</v>
      </c>
      <c r="V26" s="79"/>
    </row>
    <row r="27" spans="1:23" s="80" customFormat="1" ht="90" x14ac:dyDescent="0.2">
      <c r="A27" s="73"/>
      <c r="B27" s="74" t="s">
        <v>54</v>
      </c>
      <c r="C27" s="75">
        <v>10</v>
      </c>
      <c r="D27" s="75" t="s">
        <v>27</v>
      </c>
      <c r="E27" s="74" t="s">
        <v>55</v>
      </c>
      <c r="F27" s="76">
        <v>57000000000</v>
      </c>
      <c r="G27" s="76">
        <v>0</v>
      </c>
      <c r="H27" s="76">
        <v>0</v>
      </c>
      <c r="I27" s="76">
        <v>57000000000</v>
      </c>
      <c r="J27" s="76">
        <v>0</v>
      </c>
      <c r="K27" s="76">
        <v>57000000000</v>
      </c>
      <c r="L27" s="76">
        <v>56990613597.07</v>
      </c>
      <c r="M27" s="76">
        <v>9386402.9299999997</v>
      </c>
      <c r="N27" s="77">
        <v>1.6467373561403507E-4</v>
      </c>
      <c r="O27" s="76">
        <v>18374033346.07</v>
      </c>
      <c r="P27" s="77">
        <v>0.32235146221175437</v>
      </c>
      <c r="Q27" s="78"/>
      <c r="R27" s="76">
        <v>343446514</v>
      </c>
      <c r="S27" s="77">
        <v>6.0253774385964909E-3</v>
      </c>
      <c r="T27" s="76">
        <v>343446514</v>
      </c>
      <c r="U27" s="77">
        <v>6.0253774385964909E-3</v>
      </c>
      <c r="V27" s="79"/>
    </row>
    <row r="28" spans="1:23" s="80" customFormat="1" ht="90" x14ac:dyDescent="0.2">
      <c r="A28" s="73"/>
      <c r="B28" s="74" t="s">
        <v>56</v>
      </c>
      <c r="C28" s="75">
        <v>10</v>
      </c>
      <c r="D28" s="75" t="s">
        <v>27</v>
      </c>
      <c r="E28" s="74" t="s">
        <v>57</v>
      </c>
      <c r="F28" s="76">
        <v>5000000000</v>
      </c>
      <c r="G28" s="76">
        <v>0</v>
      </c>
      <c r="H28" s="76">
        <v>0</v>
      </c>
      <c r="I28" s="76">
        <v>5000000000</v>
      </c>
      <c r="J28" s="76">
        <v>0</v>
      </c>
      <c r="K28" s="76">
        <v>5000000000</v>
      </c>
      <c r="L28" s="76">
        <v>4996793540</v>
      </c>
      <c r="M28" s="76">
        <v>3206460</v>
      </c>
      <c r="N28" s="77">
        <v>6.4129200000000001E-4</v>
      </c>
      <c r="O28" s="76">
        <v>4318349532.2700005</v>
      </c>
      <c r="P28" s="77">
        <v>0.8636699064540001</v>
      </c>
      <c r="Q28" s="78"/>
      <c r="R28" s="76">
        <v>501892048</v>
      </c>
      <c r="S28" s="77">
        <v>0.1003784096</v>
      </c>
      <c r="T28" s="76">
        <v>501892048</v>
      </c>
      <c r="U28" s="77">
        <v>0.1003784096</v>
      </c>
      <c r="V28" s="79"/>
    </row>
    <row r="29" spans="1:23" s="80" customFormat="1" ht="45" x14ac:dyDescent="0.2">
      <c r="A29" s="73"/>
      <c r="B29" s="74" t="s">
        <v>58</v>
      </c>
      <c r="C29" s="75">
        <v>10</v>
      </c>
      <c r="D29" s="75" t="s">
        <v>27</v>
      </c>
      <c r="E29" s="74" t="s">
        <v>59</v>
      </c>
      <c r="F29" s="76">
        <v>1500000000</v>
      </c>
      <c r="G29" s="76">
        <v>0</v>
      </c>
      <c r="H29" s="76">
        <v>0</v>
      </c>
      <c r="I29" s="76">
        <v>1500000000</v>
      </c>
      <c r="J29" s="76">
        <v>0</v>
      </c>
      <c r="K29" s="76">
        <v>1500000000</v>
      </c>
      <c r="L29" s="76">
        <v>1500000000</v>
      </c>
      <c r="M29" s="76">
        <v>0</v>
      </c>
      <c r="N29" s="77">
        <v>0</v>
      </c>
      <c r="O29" s="76">
        <v>16032870</v>
      </c>
      <c r="P29" s="77">
        <v>1.068858E-2</v>
      </c>
      <c r="Q29" s="78"/>
      <c r="R29" s="76">
        <v>0</v>
      </c>
      <c r="S29" s="77">
        <v>0</v>
      </c>
      <c r="T29" s="76">
        <v>0</v>
      </c>
      <c r="U29" s="77">
        <v>0</v>
      </c>
      <c r="V29" s="79"/>
    </row>
    <row r="30" spans="1:23" ht="7.5" customHeight="1" x14ac:dyDescent="0.2">
      <c r="A30" s="18"/>
      <c r="B30" s="81"/>
      <c r="C30" s="81"/>
      <c r="D30" s="81"/>
      <c r="E30" s="81"/>
      <c r="F30" s="81"/>
      <c r="G30" s="82"/>
      <c r="H30" s="82"/>
      <c r="I30" s="81"/>
      <c r="J30" s="81"/>
      <c r="K30" s="81"/>
      <c r="L30" s="81"/>
      <c r="M30" s="83"/>
      <c r="N30" s="83"/>
      <c r="O30" s="81"/>
      <c r="P30" s="83"/>
      <c r="Q30" s="81"/>
      <c r="R30" s="81"/>
      <c r="S30" s="83"/>
      <c r="T30" s="84"/>
      <c r="U30" s="85"/>
      <c r="V30" s="25"/>
    </row>
    <row r="31" spans="1:23" ht="22.5" customHeight="1" x14ac:dyDescent="0.2">
      <c r="A31" s="18"/>
      <c r="B31" s="68"/>
      <c r="C31" s="68"/>
      <c r="D31" s="68"/>
      <c r="E31" s="69" t="s">
        <v>60</v>
      </c>
      <c r="F31" s="70">
        <f>SUM(F25:F29)</f>
        <v>65000000000</v>
      </c>
      <c r="G31" s="70">
        <f t="shared" ref="G31:O31" si="3">SUM(G25:G29)</f>
        <v>3159897938</v>
      </c>
      <c r="H31" s="70">
        <f t="shared" si="3"/>
        <v>0</v>
      </c>
      <c r="I31" s="70">
        <f t="shared" si="3"/>
        <v>68159897938</v>
      </c>
      <c r="J31" s="70">
        <f t="shared" si="3"/>
        <v>0</v>
      </c>
      <c r="K31" s="70">
        <f t="shared" si="3"/>
        <v>68159897938</v>
      </c>
      <c r="L31" s="70">
        <f t="shared" si="3"/>
        <v>68142622892.07</v>
      </c>
      <c r="M31" s="70">
        <f t="shared" si="3"/>
        <v>17275045.93</v>
      </c>
      <c r="N31" s="86">
        <f t="shared" ref="N25:N33" si="4">M31/K31</f>
        <v>2.5344882332003821E-4</v>
      </c>
      <c r="O31" s="70">
        <f t="shared" si="3"/>
        <v>24006390134.34</v>
      </c>
      <c r="P31" s="71">
        <f t="shared" ref="P25:P33" si="5">O31/K31</f>
        <v>0.35220695541793257</v>
      </c>
      <c r="Q31" s="70" t="e">
        <f>#REF!+Q25+Q27+Q29</f>
        <v>#REF!</v>
      </c>
      <c r="R31" s="70">
        <f t="shared" ref="R31" si="6">SUM(R25:R29)</f>
        <v>1087161818</v>
      </c>
      <c r="S31" s="71">
        <f t="shared" ref="S25:S33" si="7">R31/K31</f>
        <v>1.5950167927025218E-2</v>
      </c>
      <c r="T31" s="70">
        <f t="shared" ref="T31" si="8">SUM(T25:T29)</f>
        <v>1087161818</v>
      </c>
      <c r="U31" s="71">
        <f t="shared" ref="U25:U33" si="9">T31/K31</f>
        <v>1.5950167927025218E-2</v>
      </c>
      <c r="V31" s="25"/>
    </row>
    <row r="32" spans="1:23" x14ac:dyDescent="0.2">
      <c r="A32" s="18"/>
      <c r="B32" s="81"/>
      <c r="C32" s="81"/>
      <c r="D32" s="81"/>
      <c r="E32" s="81"/>
      <c r="F32" s="81"/>
      <c r="G32" s="82"/>
      <c r="H32" s="82"/>
      <c r="I32" s="81"/>
      <c r="J32" s="81"/>
      <c r="K32" s="81"/>
      <c r="L32" s="81"/>
      <c r="M32" s="83"/>
      <c r="N32" s="83"/>
      <c r="O32" s="81"/>
      <c r="P32" s="83"/>
      <c r="Q32" s="81"/>
      <c r="R32" s="81"/>
      <c r="S32" s="83"/>
      <c r="T32" s="84"/>
      <c r="U32" s="85"/>
      <c r="V32" s="25"/>
    </row>
    <row r="33" spans="1:22" s="6" customFormat="1" ht="18.75" x14ac:dyDescent="0.3">
      <c r="A33" s="12"/>
      <c r="B33" s="68"/>
      <c r="C33" s="68"/>
      <c r="D33" s="68"/>
      <c r="E33" s="87" t="s">
        <v>61</v>
      </c>
      <c r="F33" s="88">
        <f>F23+F31</f>
        <v>135803000000</v>
      </c>
      <c r="G33" s="88">
        <f>G23+G31</f>
        <v>3159897938</v>
      </c>
      <c r="H33" s="88">
        <f>H23+H31</f>
        <v>0</v>
      </c>
      <c r="I33" s="88">
        <f>I23+I31</f>
        <v>138962897938</v>
      </c>
      <c r="J33" s="88">
        <f>J31+J23</f>
        <v>0</v>
      </c>
      <c r="K33" s="88">
        <f>K31+K23</f>
        <v>138962897938</v>
      </c>
      <c r="L33" s="88">
        <f>L31+L23</f>
        <v>137317222403.22</v>
      </c>
      <c r="M33" s="88">
        <f>M31+M23</f>
        <v>1645675534.78</v>
      </c>
      <c r="N33" s="89">
        <f t="shared" si="4"/>
        <v>1.1842553366397399E-2</v>
      </c>
      <c r="O33" s="88">
        <f>O31+O23</f>
        <v>47155451924.800003</v>
      </c>
      <c r="P33" s="89">
        <f t="shared" si="5"/>
        <v>0.33933843223274596</v>
      </c>
      <c r="Q33" s="88" t="e">
        <f>Q31+Q23</f>
        <v>#REF!</v>
      </c>
      <c r="R33" s="88">
        <f>R31+R23</f>
        <v>18947769177.489998</v>
      </c>
      <c r="S33" s="89">
        <f t="shared" si="7"/>
        <v>0.136351281231511</v>
      </c>
      <c r="T33" s="88">
        <f>T31+T23</f>
        <v>18947769177.489998</v>
      </c>
      <c r="U33" s="89">
        <f t="shared" si="9"/>
        <v>0.136351281231511</v>
      </c>
      <c r="V33" s="25"/>
    </row>
    <row r="34" spans="1:22" ht="13.5" thickBot="1" x14ac:dyDescent="0.25">
      <c r="A34" s="90"/>
      <c r="B34" s="91"/>
      <c r="C34" s="91"/>
      <c r="D34" s="91"/>
      <c r="E34" s="91"/>
      <c r="F34" s="91"/>
      <c r="G34" s="91"/>
      <c r="H34" s="92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3"/>
      <c r="T34" s="94"/>
      <c r="U34" s="95"/>
      <c r="V34" s="96"/>
    </row>
    <row r="35" spans="1:22" x14ac:dyDescent="0.2">
      <c r="B35" s="81"/>
      <c r="C35" s="81"/>
      <c r="D35" s="81"/>
      <c r="E35" s="81"/>
      <c r="F35" s="81"/>
      <c r="G35" s="81"/>
      <c r="H35" s="82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97"/>
      <c r="T35" s="98"/>
      <c r="U35" s="99"/>
      <c r="V35" s="81"/>
    </row>
    <row r="36" spans="1:22" x14ac:dyDescent="0.2">
      <c r="B36" s="81"/>
      <c r="C36" s="81"/>
      <c r="D36" s="81"/>
      <c r="E36" s="118" t="s">
        <v>62</v>
      </c>
      <c r="F36" s="118"/>
      <c r="G36" s="118"/>
      <c r="H36" s="118"/>
      <c r="I36" s="81"/>
      <c r="J36" s="81"/>
      <c r="K36" s="81"/>
      <c r="L36" s="81"/>
      <c r="M36" s="81"/>
      <c r="N36" s="81"/>
      <c r="O36" s="100"/>
      <c r="P36" s="81"/>
      <c r="Q36" s="101">
        <v>0</v>
      </c>
      <c r="R36" s="101"/>
      <c r="S36" s="102"/>
      <c r="T36" s="101"/>
      <c r="U36" s="103"/>
      <c r="V36" s="81"/>
    </row>
    <row r="37" spans="1:22" x14ac:dyDescent="0.2">
      <c r="Q37" s="105"/>
      <c r="R37" s="105"/>
      <c r="S37" s="106"/>
      <c r="T37" s="107"/>
      <c r="U37" s="108"/>
    </row>
  </sheetData>
  <sheetProtection algorithmName="SHA-512" hashValue="tgvHG4Lqy1LL5Qax6Gc4G9a3CFqxYJxe52Dozxk45Yx5MADCf6baPyXUHNmq3wGLuSCXdsEHnzVhkWqdrFvNiw==" saltValue="tdHEpWbr9vJEpaE4bEli5A==" spinCount="100000" sheet="1" objects="1" scenarios="1"/>
  <mergeCells count="12">
    <mergeCell ref="E36:H36"/>
    <mergeCell ref="A1:V1"/>
    <mergeCell ref="A2:U2"/>
    <mergeCell ref="A3:V3"/>
    <mergeCell ref="B4:E4"/>
    <mergeCell ref="F4:Q4"/>
    <mergeCell ref="S4:T4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PPTAL VIG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Beatriz Buelvas Bechara</dc:creator>
  <cp:lastModifiedBy>Rosana Beatriz Buelvas Bechara</cp:lastModifiedBy>
  <dcterms:created xsi:type="dcterms:W3CDTF">2025-05-08T14:44:57Z</dcterms:created>
  <dcterms:modified xsi:type="dcterms:W3CDTF">2025-05-08T14:49:15Z</dcterms:modified>
</cp:coreProperties>
</file>