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_22\GIT FINANCIERA 2022\INFORMES PÁGINA WEB\ART -  UEJ 021401\5.2B Ejecución Reserva Presupuestal\"/>
    </mc:Choice>
  </mc:AlternateContent>
  <xr:revisionPtr revIDLastSave="0" documentId="13_ncr:1_{32596484-B2E8-4539-A9DD-2267FAF19FB1}" xr6:coauthVersionLast="47" xr6:coauthVersionMax="47" xr10:uidLastSave="{00000000-0000-0000-0000-000000000000}"/>
  <bookViews>
    <workbookView xWindow="-120" yWindow="-120" windowWidth="20730" windowHeight="11160" xr2:uid="{14162553-B956-47DD-8F16-13CDBE169B8B}"/>
  </bookViews>
  <sheets>
    <sheet name="1 EJECUCION RESERVA EN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I12" i="1"/>
  <c r="F12" i="1"/>
  <c r="I11" i="1"/>
  <c r="K11" i="1"/>
  <c r="F11" i="1"/>
  <c r="J15" i="1"/>
  <c r="I10" i="1"/>
  <c r="L10" i="1"/>
  <c r="E15" i="1"/>
  <c r="E16" i="1" s="1"/>
  <c r="J14" i="1"/>
  <c r="H14" i="1"/>
  <c r="I8" i="1"/>
  <c r="F8" i="1"/>
  <c r="F14" i="1" s="1"/>
  <c r="M10" i="1" l="1"/>
  <c r="J16" i="1"/>
  <c r="L11" i="1"/>
  <c r="M11" i="1" s="1"/>
  <c r="K12" i="1"/>
  <c r="K8" i="1"/>
  <c r="F10" i="1"/>
  <c r="F15" i="1" s="1"/>
  <c r="F16" i="1" s="1"/>
  <c r="H15" i="1"/>
  <c r="L8" i="1"/>
  <c r="K10" i="1"/>
  <c r="G14" i="1"/>
  <c r="I14" i="1" s="1"/>
  <c r="G15" i="1"/>
  <c r="G16" i="1" s="1"/>
  <c r="L12" i="1"/>
  <c r="M12" i="1" s="1"/>
  <c r="K14" i="1" l="1"/>
  <c r="H16" i="1"/>
  <c r="I15" i="1"/>
  <c r="K15" i="1"/>
  <c r="L14" i="1"/>
  <c r="M14" i="1" s="1"/>
  <c r="M8" i="1"/>
  <c r="K16" i="1"/>
  <c r="L15" i="1"/>
  <c r="L16" i="1" l="1"/>
  <c r="M15" i="1"/>
  <c r="I16" i="1"/>
  <c r="M16" i="1" l="1"/>
</calcChain>
</file>

<file path=xl/sharedStrings.xml><?xml version="1.0" encoding="utf-8"?>
<sst xmlns="http://schemas.openxmlformats.org/spreadsheetml/2006/main" count="28" uniqueCount="28">
  <si>
    <t>UEJ 02-14-01  - AGENCIA DE RENOVACIÓN  DEL TERRITORIO - ART</t>
  </si>
  <si>
    <t>INFORME DE EJECUCIÓN RESERVA PRESUPUESTAL A:</t>
  </si>
  <si>
    <t>ENERO 2022</t>
  </si>
  <si>
    <t>RESERVA 2021</t>
  </si>
  <si>
    <t>RUBRO</t>
  </si>
  <si>
    <t>REC</t>
  </si>
  <si>
    <t>DESCRIPCIÓN</t>
  </si>
  <si>
    <t>VALOR CONSTITUIDO
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</si>
  <si>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</si>
  <si>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</si>
  <si>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</si>
  <si>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</si>
  <si>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</si>
  <si>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</si>
  <si>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</si>
  <si>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A-02-02</t>
  </si>
  <si>
    <t>ADQUISICIONES DIFERENTES DE ACTIVOS</t>
  </si>
  <si>
    <t>GASTOS DE FUNCIONAMIENTO</t>
  </si>
  <si>
    <t>TOTAL RESERVA PRESUPUESTAL  2021</t>
  </si>
  <si>
    <r>
      <t>NOTA:</t>
    </r>
    <r>
      <rPr>
        <sz val="12"/>
        <rFont val="Arial"/>
        <family val="2"/>
      </rPr>
      <t xml:space="preserve"> El valor cancelacion reserva, estos corresponde a los valores no ejecutados. </t>
    </r>
  </si>
  <si>
    <t>GASTOS DE INVERSIÓN</t>
  </si>
  <si>
    <t>VALOR CANCELACIÓN
RESERVA $</t>
  </si>
  <si>
    <t>C-0212-1000-7</t>
  </si>
  <si>
    <t>IMPLEMENTACIÓN DE LAS TECNOLOGÍAS DE INFORMACIÓN Y COMUNICACIONES PARA LA RENOVACIÓN DEL TERRITORIO  NACIONAL</t>
  </si>
  <si>
    <t>C-0212-1000-8</t>
  </si>
  <si>
    <t>IMPLEMENTACIÓN DE ACTIVIDADES PARA LA REACTIVACIÓN ECONÓMICA, SOCIAL Y AMBIENTAL EN LAS ZONAS FOCALIZADAS POR LOS PROGRAMAS DE DESARROLLO CON ENFOQUE TERRITORIAL - PDET  NIVEL  NACIONAL</t>
  </si>
  <si>
    <t>C-0212-1000-9</t>
  </si>
  <si>
    <t>APOYO PARA MEJORAR LAS CAPACIDADES PARA EL DESARROLLO ECONOMICO, SOCIAL Y AMBIENTAL DE LAS ZONAS FUTURO ENMARCADAS EN LOS PDET.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</si>
</sst>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.##0_-;\-* #.##0_-;_-* &quot;-&quot;_-;_-@_-"/>
    <numFmt numFmtId="165" formatCode="_-* #,##0.00_-;\-* #,##0.00_-;_-* &quot;-&quot;_-;_-@_-"/>
    <numFmt numFmtId="166" formatCode="_ * #,##0.00_ ;_ * \-#,##0.00_ ;_ * &quot;-&quot;??_ ;_ @_ "/>
  </numFmts>
  <fonts count="15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8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3" quotePrefix="1" applyNumberFormat="1" applyFont="1" applyBorder="1" applyAlignment="1">
      <alignment horizontal="left" vertical="center" wrapText="1"/>
    </xf>
    <xf numFmtId="165" fontId="3" fillId="0" borderId="0" xfId="3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5" fontId="3" fillId="0" borderId="0" xfId="3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5" fontId="7" fillId="0" borderId="0" xfId="3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6" fontId="10" fillId="3" borderId="6" xfId="1" applyFont="1" applyFill="1" applyBorder="1" applyAlignment="1">
      <alignment horizontal="center" vertical="center" wrapText="1" readingOrder="1"/>
    </xf>
    <xf numFmtId="166" fontId="10" fillId="3" borderId="7" xfId="1" applyFont="1" applyFill="1" applyBorder="1" applyAlignment="1">
      <alignment horizontal="center" vertical="center" wrapText="1" readingOrder="1"/>
    </xf>
    <xf numFmtId="166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5" fontId="12" fillId="0" borderId="9" xfId="3" applyNumberFormat="1" applyFont="1" applyFill="1" applyBorder="1" applyAlignment="1">
      <alignment vertical="center"/>
    </xf>
    <xf numFmtId="10" fontId="12" fillId="0" borderId="9" xfId="2" applyNumberFormat="1" applyFont="1" applyFill="1" applyBorder="1" applyAlignment="1">
      <alignment horizontal="center"/>
    </xf>
    <xf numFmtId="165" fontId="12" fillId="0" borderId="9" xfId="3" applyNumberFormat="1" applyFont="1" applyFill="1" applyBorder="1"/>
    <xf numFmtId="0" fontId="13" fillId="0" borderId="0" xfId="0" applyFont="1"/>
    <xf numFmtId="0" fontId="12" fillId="0" borderId="0" xfId="0" applyFont="1"/>
    <xf numFmtId="165" fontId="12" fillId="0" borderId="0" xfId="3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165" fontId="12" fillId="0" borderId="11" xfId="3" applyNumberFormat="1" applyFont="1" applyFill="1" applyBorder="1" applyAlignment="1">
      <alignment vertical="center" wrapText="1"/>
    </xf>
    <xf numFmtId="165" fontId="12" fillId="0" borderId="11" xfId="3" applyNumberFormat="1" applyFont="1" applyFill="1" applyBorder="1" applyAlignment="1">
      <alignment vertical="center"/>
    </xf>
    <xf numFmtId="10" fontId="12" fillId="0" borderId="11" xfId="2" applyNumberFormat="1" applyFont="1" applyFill="1" applyBorder="1" applyAlignment="1">
      <alignment horizontal="center" vertical="center"/>
    </xf>
    <xf numFmtId="10" fontId="12" fillId="0" borderId="1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165" fontId="12" fillId="0" borderId="12" xfId="3" applyNumberFormat="1" applyFont="1" applyFill="1" applyBorder="1" applyAlignment="1">
      <alignment vertical="center" wrapText="1"/>
    </xf>
    <xf numFmtId="165" fontId="12" fillId="0" borderId="12" xfId="3" applyNumberFormat="1" applyFont="1" applyFill="1" applyBorder="1" applyAlignment="1">
      <alignment vertical="center"/>
    </xf>
    <xf numFmtId="10" fontId="12" fillId="0" borderId="12" xfId="2" applyNumberFormat="1" applyFont="1" applyFill="1" applyBorder="1" applyAlignment="1">
      <alignment horizontal="center" vertical="center"/>
    </xf>
    <xf numFmtId="10" fontId="12" fillId="0" borderId="4" xfId="2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165" fontId="12" fillId="0" borderId="13" xfId="3" applyNumberFormat="1" applyFont="1" applyFill="1" applyBorder="1" applyAlignment="1">
      <alignment vertical="center" wrapText="1"/>
    </xf>
    <xf numFmtId="165" fontId="12" fillId="0" borderId="13" xfId="3" applyNumberFormat="1" applyFont="1" applyFill="1" applyBorder="1" applyAlignment="1">
      <alignment vertical="center"/>
    </xf>
    <xf numFmtId="10" fontId="12" fillId="0" borderId="13" xfId="2" applyNumberFormat="1" applyFont="1" applyFill="1" applyBorder="1" applyAlignment="1">
      <alignment horizontal="center" vertical="center"/>
    </xf>
    <xf numFmtId="10" fontId="12" fillId="0" borderId="14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5" fontId="12" fillId="0" borderId="0" xfId="3" applyNumberFormat="1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horizontal="center" vertical="center"/>
    </xf>
    <xf numFmtId="10" fontId="12" fillId="0" borderId="5" xfId="2" applyNumberFormat="1" applyFont="1" applyFill="1" applyBorder="1" applyAlignment="1">
      <alignment horizontal="center" vertical="center"/>
    </xf>
    <xf numFmtId="0" fontId="8" fillId="3" borderId="15" xfId="0" applyFont="1" applyFill="1" applyBorder="1"/>
    <xf numFmtId="165" fontId="8" fillId="3" borderId="15" xfId="3" applyNumberFormat="1" applyFont="1" applyFill="1" applyBorder="1"/>
    <xf numFmtId="10" fontId="8" fillId="3" borderId="15" xfId="2" applyNumberFormat="1" applyFont="1" applyFill="1" applyBorder="1" applyAlignment="1">
      <alignment horizontal="center"/>
    </xf>
    <xf numFmtId="10" fontId="8" fillId="3" borderId="9" xfId="2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14" xfId="0" applyFont="1" applyBorder="1"/>
    <xf numFmtId="0" fontId="2" fillId="0" borderId="16" xfId="0" applyFont="1" applyBorder="1"/>
    <xf numFmtId="165" fontId="2" fillId="0" borderId="16" xfId="3" applyNumberFormat="1" applyFont="1" applyBorder="1"/>
    <xf numFmtId="0" fontId="0" fillId="0" borderId="16" xfId="0" applyBorder="1"/>
    <xf numFmtId="0" fontId="0" fillId="0" borderId="17" xfId="0" applyBorder="1"/>
    <xf numFmtId="165" fontId="0" fillId="0" borderId="0" xfId="3" applyNumberFormat="1" applyFont="1"/>
    <xf numFmtId="0" fontId="0" fillId="0" borderId="0" xfId="0" applyAlignment="1">
      <alignment horizontal="center"/>
    </xf>
    <xf numFmtId="9" fontId="14" fillId="0" borderId="0" xfId="2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5" fontId="5" fillId="0" borderId="0" xfId="3" applyNumberFormat="1" applyFont="1"/>
    <xf numFmtId="49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Millares" xfId="1" builtinId="3"/>
    <cellStyle name="Millares [0] 2" xfId="3" xr:uid="{4CF35889-7046-4B38-BCB7-DD883C7CAD3B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3390-2472-4AAF-841B-4C5F62B40EEA}">
  <sheetPr>
    <tabColor rgb="FF92D050"/>
  </sheetPr>
  <dimension ref="A1:M20"/>
  <sheetViews>
    <sheetView tabSelected="1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RowHeight="12.75" x14ac:dyDescent="0.2"/>
  <cols>
    <col min="1" max="1" width="1.42578125" customWidth="1"/>
    <col min="2" max="2" width="13.28515625" bestFit="1" customWidth="1"/>
    <col min="3" max="3" width="6.5703125" customWidth="1"/>
    <col min="4" max="4" width="52.85546875" customWidth="1"/>
    <col min="5" max="5" width="24.7109375" customWidth="1"/>
    <col min="6" max="6" width="18.85546875" customWidth="1"/>
    <col min="7" max="7" width="24.28515625" style="73" customWidth="1"/>
    <col min="8" max="8" width="21.140625" style="73" customWidth="1"/>
    <col min="9" max="9" width="15.5703125" style="73" customWidth="1"/>
    <col min="10" max="10" width="17.140625" style="74" customWidth="1"/>
    <col min="11" max="11" width="11.140625" bestFit="1" customWidth="1"/>
    <col min="12" max="12" width="24.7109375" customWidth="1"/>
    <col min="13" max="13" width="13.7109375" customWidth="1"/>
  </cols>
  <sheetData>
    <row r="1" spans="1:13" ht="23.25" customHeight="1" x14ac:dyDescent="0.4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1"/>
      <c r="L1" s="1"/>
      <c r="M1" s="2"/>
    </row>
    <row r="2" spans="1:13" ht="4.5" customHeight="1" x14ac:dyDescent="0.2">
      <c r="A2" s="82"/>
      <c r="B2" s="83"/>
      <c r="C2" s="83"/>
      <c r="D2" s="83"/>
      <c r="E2" s="83"/>
      <c r="F2" s="83"/>
      <c r="G2" s="83"/>
      <c r="H2" s="83"/>
      <c r="I2" s="83"/>
      <c r="J2" s="83"/>
      <c r="M2" s="3"/>
    </row>
    <row r="3" spans="1:13" s="9" customFormat="1" ht="21" customHeight="1" x14ac:dyDescent="0.3">
      <c r="A3" s="4"/>
      <c r="B3" s="5"/>
      <c r="C3" s="5"/>
      <c r="D3" s="85" t="s">
        <v>1</v>
      </c>
      <c r="E3" s="85"/>
      <c r="F3" s="79" t="s">
        <v>2</v>
      </c>
      <c r="G3" s="6"/>
      <c r="H3" s="7"/>
      <c r="I3" s="7"/>
      <c r="J3" s="8"/>
      <c r="M3" s="10"/>
    </row>
    <row r="4" spans="1:13" s="9" customFormat="1" ht="4.5" customHeight="1" x14ac:dyDescent="0.3">
      <c r="A4" s="4"/>
      <c r="B4" s="5"/>
      <c r="C4" s="5"/>
      <c r="D4" s="5"/>
      <c r="E4" s="11"/>
      <c r="F4" s="11"/>
      <c r="G4" s="6"/>
      <c r="H4" s="7"/>
      <c r="I4" s="7"/>
      <c r="J4" s="8"/>
      <c r="M4" s="10"/>
    </row>
    <row r="5" spans="1:13" s="15" customFormat="1" ht="18.75" x14ac:dyDescent="0.2">
      <c r="A5" s="12"/>
      <c r="B5" s="84" t="s">
        <v>3</v>
      </c>
      <c r="C5" s="84"/>
      <c r="D5" s="84"/>
      <c r="E5" s="84"/>
      <c r="F5" s="84"/>
      <c r="G5" s="84"/>
      <c r="H5" s="13"/>
      <c r="I5" s="13"/>
      <c r="J5" s="14"/>
      <c r="M5" s="16"/>
    </row>
    <row r="6" spans="1:13" s="9" customFormat="1" ht="4.5" customHeight="1" thickBot="1" x14ac:dyDescent="0.35">
      <c r="A6" s="17"/>
      <c r="B6" s="18"/>
      <c r="C6" s="18"/>
      <c r="D6" s="18"/>
      <c r="E6" s="18"/>
      <c r="F6" s="18"/>
      <c r="G6" s="19"/>
      <c r="H6" s="19"/>
      <c r="I6" s="19"/>
      <c r="J6" s="20"/>
      <c r="M6" s="10"/>
    </row>
    <row r="7" spans="1:13" s="25" customFormat="1" ht="57" customHeight="1" thickBot="1" x14ac:dyDescent="0.3">
      <c r="A7" s="21"/>
      <c r="B7" s="22" t="s">
        <v>4</v>
      </c>
      <c r="C7" s="23" t="s">
        <v>5</v>
      </c>
      <c r="D7" s="23" t="s">
        <v>6</v>
      </c>
      <c r="E7" s="23" t="s">
        <v>7</v>
      </c>
      <c r="F7" s="23" t="s">
        <v>21</v>
      </c>
      <c r="G7" s="23" t="s">
        <v>8</v>
      </c>
      <c r="H7" s="23" t="s">
        <v>9</v>
      </c>
      <c r="I7" s="23" t="s">
        <v>10</v>
      </c>
      <c r="J7" s="23" t="s">
        <v>11</v>
      </c>
      <c r="K7" s="23" t="s">
        <v>12</v>
      </c>
      <c r="L7" s="23" t="s">
        <v>13</v>
      </c>
      <c r="M7" s="24" t="s">
        <v>14</v>
      </c>
    </row>
    <row r="8" spans="1:13" s="33" customFormat="1" ht="15.75" thickBot="1" x14ac:dyDescent="0.3">
      <c r="A8" s="26"/>
      <c r="B8" s="27" t="s">
        <v>15</v>
      </c>
      <c r="C8" s="28">
        <v>10</v>
      </c>
      <c r="D8" s="29" t="s">
        <v>16</v>
      </c>
      <c r="E8" s="30">
        <v>7374460.3899999997</v>
      </c>
      <c r="F8" s="30">
        <f>+E8-G8</f>
        <v>0</v>
      </c>
      <c r="G8" s="30">
        <v>7374460.3899999997</v>
      </c>
      <c r="H8" s="30">
        <v>970483.11</v>
      </c>
      <c r="I8" s="31">
        <f>+H8/G8</f>
        <v>0.13160055904781937</v>
      </c>
      <c r="J8" s="32">
        <v>0</v>
      </c>
      <c r="K8" s="31">
        <f>+J8/G8</f>
        <v>0</v>
      </c>
      <c r="L8" s="32">
        <f>+G8-H8</f>
        <v>6403977.2799999993</v>
      </c>
      <c r="M8" s="31">
        <f>+L8/G8</f>
        <v>0.86839944095218058</v>
      </c>
    </row>
    <row r="9" spans="1:13" s="33" customFormat="1" ht="4.5" customHeight="1" thickBot="1" x14ac:dyDescent="0.3">
      <c r="A9" s="26"/>
      <c r="B9" s="26"/>
      <c r="C9" s="34"/>
      <c r="D9" s="34"/>
      <c r="E9" s="35"/>
      <c r="F9" s="35"/>
      <c r="G9" s="35"/>
      <c r="H9" s="35"/>
      <c r="I9" s="35"/>
      <c r="M9" s="36"/>
    </row>
    <row r="10" spans="1:13" s="44" customFormat="1" ht="50.1" customHeight="1" x14ac:dyDescent="0.2">
      <c r="A10" s="37"/>
      <c r="B10" s="38" t="s">
        <v>22</v>
      </c>
      <c r="C10" s="39">
        <v>11</v>
      </c>
      <c r="D10" s="40" t="s">
        <v>23</v>
      </c>
      <c r="E10" s="41">
        <v>89952978</v>
      </c>
      <c r="F10" s="41">
        <f>+E10-G10</f>
        <v>0</v>
      </c>
      <c r="G10" s="41">
        <v>89952978</v>
      </c>
      <c r="H10" s="41">
        <v>0</v>
      </c>
      <c r="I10" s="42">
        <f>+H10/G10</f>
        <v>0</v>
      </c>
      <c r="J10" s="41">
        <v>0</v>
      </c>
      <c r="K10" s="43">
        <f>+J10/G10</f>
        <v>0</v>
      </c>
      <c r="L10" s="41">
        <f>+G10-H10</f>
        <v>89952978</v>
      </c>
      <c r="M10" s="42">
        <f>+L10/G10</f>
        <v>1</v>
      </c>
    </row>
    <row r="11" spans="1:13" s="44" customFormat="1" ht="75" x14ac:dyDescent="0.2">
      <c r="A11" s="37"/>
      <c r="B11" s="45" t="s">
        <v>24</v>
      </c>
      <c r="C11" s="46">
        <v>11</v>
      </c>
      <c r="D11" s="47" t="s">
        <v>25</v>
      </c>
      <c r="E11" s="48">
        <v>1534496577.49</v>
      </c>
      <c r="F11" s="48">
        <f t="shared" ref="F11:F12" si="0">+E11-G11</f>
        <v>0</v>
      </c>
      <c r="G11" s="48">
        <v>1534496577.49</v>
      </c>
      <c r="H11" s="48">
        <v>147448199</v>
      </c>
      <c r="I11" s="49">
        <f t="shared" ref="I11:I12" si="1">+H11/G11</f>
        <v>9.6088972216010621E-2</v>
      </c>
      <c r="J11" s="48">
        <v>0</v>
      </c>
      <c r="K11" s="50">
        <f t="shared" ref="K11:K12" si="2">+J11/G11</f>
        <v>0</v>
      </c>
      <c r="L11" s="48">
        <f t="shared" ref="L11:L12" si="3">+G11-H11</f>
        <v>1387048378.49</v>
      </c>
      <c r="M11" s="49">
        <f t="shared" ref="M11:M12" si="4">+L11/G11</f>
        <v>0.90391102778398935</v>
      </c>
    </row>
    <row r="12" spans="1:13" s="44" customFormat="1" ht="64.5" customHeight="1" thickBot="1" x14ac:dyDescent="0.25">
      <c r="A12" s="37"/>
      <c r="B12" s="51" t="s">
        <v>26</v>
      </c>
      <c r="C12" s="52">
        <v>11</v>
      </c>
      <c r="D12" s="53" t="s">
        <v>27</v>
      </c>
      <c r="E12" s="54">
        <v>15725876023.139999</v>
      </c>
      <c r="F12" s="54">
        <f t="shared" si="0"/>
        <v>0</v>
      </c>
      <c r="G12" s="54">
        <v>15725876023.139999</v>
      </c>
      <c r="H12" s="54">
        <v>0</v>
      </c>
      <c r="I12" s="55">
        <f t="shared" si="1"/>
        <v>0</v>
      </c>
      <c r="J12" s="54">
        <v>0</v>
      </c>
      <c r="K12" s="56">
        <f t="shared" si="2"/>
        <v>0</v>
      </c>
      <c r="L12" s="54">
        <f t="shared" si="3"/>
        <v>15725876023.139999</v>
      </c>
      <c r="M12" s="55">
        <f t="shared" si="4"/>
        <v>1</v>
      </c>
    </row>
    <row r="13" spans="1:13" s="44" customFormat="1" ht="9.75" customHeight="1" thickBot="1" x14ac:dyDescent="0.25">
      <c r="A13" s="37"/>
      <c r="B13" s="57"/>
      <c r="C13" s="57"/>
      <c r="D13" s="58"/>
      <c r="E13" s="59"/>
      <c r="F13" s="59"/>
      <c r="G13" s="59"/>
      <c r="H13" s="59"/>
      <c r="I13" s="60"/>
      <c r="J13" s="59"/>
      <c r="K13" s="60"/>
      <c r="L13" s="59"/>
      <c r="M13" s="61"/>
    </row>
    <row r="14" spans="1:13" s="44" customFormat="1" ht="19.5" thickBot="1" x14ac:dyDescent="0.35">
      <c r="A14" s="37"/>
      <c r="B14" s="57"/>
      <c r="C14" s="57"/>
      <c r="D14" s="62" t="s">
        <v>17</v>
      </c>
      <c r="E14" s="63">
        <f>+E8</f>
        <v>7374460.3899999997</v>
      </c>
      <c r="F14" s="63">
        <f t="shared" ref="F14:H14" si="5">+F8</f>
        <v>0</v>
      </c>
      <c r="G14" s="63">
        <f t="shared" si="5"/>
        <v>7374460.3899999997</v>
      </c>
      <c r="H14" s="63">
        <f t="shared" si="5"/>
        <v>970483.11</v>
      </c>
      <c r="I14" s="64">
        <f t="shared" ref="I14:I15" si="6">+H14/G14</f>
        <v>0.13160055904781937</v>
      </c>
      <c r="J14" s="63">
        <f t="shared" ref="J14" si="7">+J8</f>
        <v>0</v>
      </c>
      <c r="K14" s="64">
        <f t="shared" ref="K14:K15" si="8">+J14/G14</f>
        <v>0</v>
      </c>
      <c r="L14" s="63">
        <f t="shared" ref="L14" si="9">+L8</f>
        <v>6403977.2799999993</v>
      </c>
      <c r="M14" s="65">
        <f>+L14/G14</f>
        <v>0.86839944095218058</v>
      </c>
    </row>
    <row r="15" spans="1:13" ht="19.5" thickBot="1" x14ac:dyDescent="0.35">
      <c r="A15" s="66"/>
      <c r="B15" s="67"/>
      <c r="C15" s="67"/>
      <c r="D15" s="62" t="s">
        <v>20</v>
      </c>
      <c r="E15" s="63">
        <f>SUM(E10:E12)</f>
        <v>17350325578.630001</v>
      </c>
      <c r="F15" s="63">
        <f t="shared" ref="F15" si="10">+F10++F12</f>
        <v>0</v>
      </c>
      <c r="G15" s="63">
        <f>SUM(G10:G12)</f>
        <v>17350325578.630001</v>
      </c>
      <c r="H15" s="63">
        <f>SUM(H10:H12)</f>
        <v>147448199</v>
      </c>
      <c r="I15" s="64">
        <f t="shared" si="6"/>
        <v>8.4982958003744068E-3</v>
      </c>
      <c r="J15" s="63">
        <f>SUM(J10:J12)</f>
        <v>0</v>
      </c>
      <c r="K15" s="64">
        <f t="shared" si="8"/>
        <v>0</v>
      </c>
      <c r="L15" s="63">
        <f>SUM(L10:L12)</f>
        <v>17202877379.630001</v>
      </c>
      <c r="M15" s="65">
        <f>+L15/G15</f>
        <v>0.99150170419962558</v>
      </c>
    </row>
    <row r="16" spans="1:13" s="9" customFormat="1" ht="19.5" thickBot="1" x14ac:dyDescent="0.35">
      <c r="A16" s="17"/>
      <c r="B16" s="18"/>
      <c r="C16" s="18"/>
      <c r="D16" s="62" t="s">
        <v>18</v>
      </c>
      <c r="E16" s="63">
        <f>+E15+E14</f>
        <v>17357700039.02</v>
      </c>
      <c r="F16" s="63">
        <f t="shared" ref="F16:L16" si="11">+F15+F14</f>
        <v>0</v>
      </c>
      <c r="G16" s="63">
        <f t="shared" si="11"/>
        <v>17357700039.02</v>
      </c>
      <c r="H16" s="63">
        <f t="shared" si="11"/>
        <v>148418682.11000001</v>
      </c>
      <c r="I16" s="64">
        <f>+H16/G16</f>
        <v>8.5505960914381372E-3</v>
      </c>
      <c r="J16" s="63">
        <f t="shared" si="11"/>
        <v>0</v>
      </c>
      <c r="K16" s="64">
        <f>+J16/G16</f>
        <v>0</v>
      </c>
      <c r="L16" s="63">
        <f t="shared" si="11"/>
        <v>17209281356.91</v>
      </c>
      <c r="M16" s="65">
        <f>+L16/G16</f>
        <v>0.99144940390856184</v>
      </c>
    </row>
    <row r="17" spans="1:13" ht="13.5" thickBot="1" x14ac:dyDescent="0.25">
      <c r="A17" s="68"/>
      <c r="B17" s="69"/>
      <c r="C17" s="69"/>
      <c r="D17" s="69"/>
      <c r="E17" s="70"/>
      <c r="F17" s="70"/>
      <c r="G17" s="70"/>
      <c r="H17" s="70"/>
      <c r="I17" s="70"/>
      <c r="J17" s="71"/>
      <c r="K17" s="71"/>
      <c r="L17" s="71"/>
      <c r="M17" s="72"/>
    </row>
    <row r="18" spans="1:13" x14ac:dyDescent="0.2">
      <c r="E18" s="73"/>
      <c r="F18" s="73"/>
    </row>
    <row r="19" spans="1:13" s="74" customFormat="1" ht="15.75" x14ac:dyDescent="0.25">
      <c r="A19"/>
      <c r="B19"/>
      <c r="C19" s="75" t="s">
        <v>19</v>
      </c>
      <c r="D19" s="76"/>
      <c r="E19" s="77"/>
      <c r="F19" s="77"/>
      <c r="G19" s="73"/>
      <c r="H19" s="78"/>
      <c r="I19" s="73"/>
      <c r="K19"/>
      <c r="L19"/>
      <c r="M19"/>
    </row>
    <row r="20" spans="1:13" s="74" customFormat="1" x14ac:dyDescent="0.2">
      <c r="A20"/>
      <c r="B20"/>
      <c r="C20"/>
      <c r="D20"/>
      <c r="E20" s="73"/>
      <c r="F20" s="73"/>
      <c r="G20" s="73"/>
      <c r="H20" s="78"/>
      <c r="I20" s="73"/>
      <c r="K20"/>
      <c r="L20"/>
      <c r="M20"/>
    </row>
  </sheetData>
  <sheetProtection algorithmName="SHA-512" hashValue="oiS3i4NGbQzn58mTTC9DaBkJBrQjwuV7YTMWObRQwvkPD2agc/K3qHRjfiUU4VT6XSn4XN5kcwZ6xBsaqKgD0w==" saltValue="x5Na7bs1pLiOnKxUHAxGJg==" spinCount="100000" sheet="1" objects="1" scenarios="1"/>
  <mergeCells count="4">
    <mergeCell ref="A1:J1"/>
    <mergeCell ref="A2:J2"/>
    <mergeCell ref="B5:G5"/>
    <mergeCell ref="D3:E3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EJECUCION RESERVA 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2022-02-07T12:27:13Z</dcterms:created>
  <dcterms:modified xsi:type="dcterms:W3CDTF">2022-03-06T03:10:14Z</dcterms:modified>
</cp:coreProperties>
</file>