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1 ENERO\"/>
    </mc:Choice>
  </mc:AlternateContent>
  <xr:revisionPtr revIDLastSave="0" documentId="13_ncr:1_{16C95338-1A76-4E7C-A6D2-65EDAD2E5ACA}" xr6:coauthVersionLast="36" xr6:coauthVersionMax="36" xr10:uidLastSave="{00000000-0000-0000-0000-000000000000}"/>
  <bookViews>
    <workbookView xWindow="0" yWindow="0" windowWidth="24000" windowHeight="8925" xr2:uid="{EBC3C3A3-D122-437C-BDC7-329F0E12D40C}"/>
  </bookViews>
  <sheets>
    <sheet name="ENERO 201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J18" i="1"/>
  <c r="J17" i="1"/>
  <c r="J16" i="1"/>
  <c r="J15" i="1"/>
  <c r="J14" i="1"/>
  <c r="J13" i="1"/>
  <c r="J12" i="1"/>
  <c r="J11" i="1"/>
  <c r="J10" i="1"/>
  <c r="J9" i="1"/>
  <c r="K24" i="1" l="1"/>
  <c r="J24" i="1"/>
  <c r="H24" i="1"/>
  <c r="G24" i="1"/>
  <c r="K23" i="1"/>
  <c r="J23" i="1"/>
  <c r="H23" i="1"/>
  <c r="G23" i="1"/>
  <c r="K22" i="1"/>
  <c r="J22" i="1"/>
  <c r="H22" i="1"/>
  <c r="G22" i="1"/>
  <c r="K21" i="1"/>
  <c r="J21" i="1"/>
  <c r="H21" i="1"/>
  <c r="G21" i="1"/>
  <c r="G20" i="1" s="1"/>
  <c r="J20" i="1"/>
  <c r="I20" i="1"/>
  <c r="K20" i="1" s="1"/>
  <c r="H20" i="1"/>
  <c r="F20" i="1"/>
  <c r="E20" i="1"/>
  <c r="K18" i="1"/>
  <c r="H18" i="1"/>
  <c r="G18" i="1"/>
  <c r="D18" i="1"/>
  <c r="K17" i="1"/>
  <c r="H17" i="1"/>
  <c r="G17" i="1"/>
  <c r="D17" i="1"/>
  <c r="K16" i="1"/>
  <c r="H16" i="1"/>
  <c r="G16" i="1"/>
  <c r="D16" i="1"/>
  <c r="K15" i="1"/>
  <c r="H15" i="1"/>
  <c r="G15" i="1"/>
  <c r="D15" i="1"/>
  <c r="K14" i="1"/>
  <c r="H14" i="1"/>
  <c r="G14" i="1"/>
  <c r="D14" i="1"/>
  <c r="G13" i="1"/>
  <c r="D13" i="1"/>
  <c r="G12" i="1"/>
  <c r="D12" i="1"/>
  <c r="K11" i="1"/>
  <c r="H11" i="1"/>
  <c r="G11" i="1"/>
  <c r="D11" i="1"/>
  <c r="K10" i="1"/>
  <c r="J8" i="1"/>
  <c r="J26" i="1" s="1"/>
  <c r="H10" i="1"/>
  <c r="G10" i="1"/>
  <c r="D10" i="1"/>
  <c r="K9" i="1"/>
  <c r="H9" i="1"/>
  <c r="G8" i="1"/>
  <c r="D9" i="1"/>
  <c r="I8" i="1"/>
  <c r="I26" i="1" s="1"/>
  <c r="F8" i="1"/>
  <c r="F26" i="1" s="1"/>
  <c r="E8" i="1"/>
  <c r="H8" i="1" s="1"/>
  <c r="F31" i="1" l="1"/>
  <c r="I31" i="1"/>
  <c r="G26" i="1"/>
  <c r="E26" i="1"/>
  <c r="E31" i="1" s="1"/>
  <c r="K8" i="1"/>
  <c r="H26" i="1" l="1"/>
  <c r="K26" i="1"/>
</calcChain>
</file>

<file path=xl/sharedStrings.xml><?xml version="1.0" encoding="utf-8"?>
<sst xmlns="http://schemas.openxmlformats.org/spreadsheetml/2006/main" count="35" uniqueCount="35">
  <si>
    <t>ENERO DE 2019</t>
  </si>
  <si>
    <t>VIGENCIA 2019</t>
  </si>
  <si>
    <t>APR. VIGENTE</t>
  </si>
  <si>
    <t>COMPROMETIDO</t>
  </si>
  <si>
    <t>SALDO X COMPROMETER</t>
  </si>
  <si>
    <t>% EJECUCION</t>
  </si>
  <si>
    <t>PAGADO</t>
  </si>
  <si>
    <t>SALDO X PAGAR</t>
  </si>
  <si>
    <t>% PAGOS</t>
  </si>
  <si>
    <t>FUNCIONAMIENTO</t>
  </si>
  <si>
    <t>A-01-01-01</t>
  </si>
  <si>
    <t>A-01-01-02</t>
  </si>
  <si>
    <t>A-01-01-03</t>
  </si>
  <si>
    <t>A-02-01</t>
  </si>
  <si>
    <t>A-02-02</t>
  </si>
  <si>
    <t>A-03-04-02-012</t>
  </si>
  <si>
    <t>A-03-10-01-001</t>
  </si>
  <si>
    <t>A-08-01</t>
  </si>
  <si>
    <t>A-08-04-01</t>
  </si>
  <si>
    <t>A-08-05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</si>
  <si>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</si>
  <si>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</si>
  <si>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</si>
  <si>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PDETNIVEL  NACIONAL</t>
  </si>
  <si>
    <t>C-1710-1100-3</t>
  </si>
  <si>
    <t>IMPLEMENTACIÓN DE ESTRATEGIAS DE COFINANCIACIÓN EN EL MARCO DE LOS PROGRAMAS DE DESARROLLO CON ENFOQUE TERRITORIAL  NACIONAL - PREVIO CONCEPTO DNP</t>
  </si>
  <si>
    <t>C-1799-1100-1</t>
  </si>
  <si>
    <t>IMPLEMENTACIÓN DE LAS TECNOLOGÍAS DE INFORMACIÓN Y COMUNICACIONES PARA LA RENOVACIÓN DEL TERRITORIO  NACIONAL</t>
  </si>
  <si>
    <t>TOTAL PRESUPUESTO NACION</t>
  </si>
  <si>
    <t>RUBRO</t>
  </si>
  <si>
    <t>DESCRIPCIÓN</t>
  </si>
  <si>
    <t>AGENCIA DE RENOVACIÓN  DEL TERRITORIO - ART</t>
  </si>
  <si>
    <t>INFORME DE EJECUCIÓN A:</t>
  </si>
  <si>
    <t>INVERSIÓN</t>
  </si>
  <si>
    <t>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</si>
</sst>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89">
    <xf numFmtId="0" fontId="0" fillId="0" borderId="0" xfId="0"/>
    <xf numFmtId="43" fontId="0" fillId="0" borderId="0" xfId="1" applyFont="1"/>
    <xf numFmtId="0" fontId="0" fillId="0" borderId="0" xfId="0" applyFont="1"/>
    <xf numFmtId="0" fontId="0" fillId="0" borderId="5" xfId="0" applyFont="1" applyBorder="1"/>
    <xf numFmtId="0" fontId="0" fillId="0" borderId="4" xfId="0" applyFont="1" applyBorder="1"/>
    <xf numFmtId="0" fontId="0" fillId="0" borderId="0" xfId="0" applyFont="1" applyBorder="1"/>
    <xf numFmtId="10" fontId="5" fillId="0" borderId="0" xfId="3" applyNumberFormat="1" applyFont="1" applyBorder="1"/>
    <xf numFmtId="10" fontId="5" fillId="0" borderId="0" xfId="3" applyNumberFormat="1" applyFont="1"/>
    <xf numFmtId="3" fontId="0" fillId="0" borderId="0" xfId="0" applyNumberFormat="1" applyFont="1"/>
    <xf numFmtId="43" fontId="5" fillId="0" borderId="0" xfId="1" applyFont="1"/>
    <xf numFmtId="0" fontId="6" fillId="0" borderId="7" xfId="0" applyFont="1" applyBorder="1"/>
    <xf numFmtId="0" fontId="6" fillId="0" borderId="4" xfId="0" applyFont="1" applyBorder="1"/>
    <xf numFmtId="0" fontId="6" fillId="0" borderId="8" xfId="0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vertical="center"/>
    </xf>
    <xf numFmtId="3" fontId="6" fillId="0" borderId="8" xfId="2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wrapText="1"/>
    </xf>
    <xf numFmtId="3" fontId="6" fillId="0" borderId="11" xfId="2" applyNumberFormat="1" applyFont="1" applyFill="1" applyBorder="1" applyAlignment="1">
      <alignment vertical="center"/>
    </xf>
    <xf numFmtId="3" fontId="6" fillId="0" borderId="10" xfId="2" applyNumberFormat="1" applyFont="1" applyFill="1" applyBorder="1" applyAlignment="1">
      <alignment vertical="center"/>
    </xf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0" fontId="6" fillId="0" borderId="14" xfId="0" applyFont="1" applyFill="1" applyBorder="1" applyAlignment="1">
      <alignment wrapText="1"/>
    </xf>
    <xf numFmtId="3" fontId="6" fillId="0" borderId="15" xfId="2" applyNumberFormat="1" applyFont="1" applyFill="1" applyBorder="1" applyAlignment="1">
      <alignment vertical="center"/>
    </xf>
    <xf numFmtId="3" fontId="6" fillId="0" borderId="14" xfId="2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3" fontId="6" fillId="0" borderId="0" xfId="2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3" fontId="6" fillId="0" borderId="6" xfId="2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4" borderId="8" xfId="0" applyFont="1" applyFill="1" applyBorder="1" applyAlignment="1">
      <alignment wrapText="1"/>
    </xf>
    <xf numFmtId="3" fontId="6" fillId="4" borderId="8" xfId="2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wrapText="1"/>
    </xf>
    <xf numFmtId="3" fontId="6" fillId="4" borderId="10" xfId="2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4" borderId="14" xfId="0" applyFont="1" applyFill="1" applyBorder="1" applyAlignment="1">
      <alignment wrapText="1"/>
    </xf>
    <xf numFmtId="3" fontId="6" fillId="4" borderId="14" xfId="2" applyNumberFormat="1" applyFont="1" applyFill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7" fillId="0" borderId="4" xfId="0" applyFont="1" applyBorder="1"/>
    <xf numFmtId="0" fontId="7" fillId="0" borderId="0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5" xfId="0" applyFont="1" applyBorder="1"/>
    <xf numFmtId="0" fontId="9" fillId="0" borderId="4" xfId="0" applyFont="1" applyBorder="1"/>
    <xf numFmtId="3" fontId="10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0" fontId="11" fillId="5" borderId="17" xfId="0" applyFont="1" applyFill="1" applyBorder="1"/>
    <xf numFmtId="3" fontId="11" fillId="5" borderId="17" xfId="0" applyNumberFormat="1" applyFont="1" applyFill="1" applyBorder="1"/>
    <xf numFmtId="0" fontId="8" fillId="0" borderId="5" xfId="0" applyFont="1" applyBorder="1"/>
    <xf numFmtId="0" fontId="9" fillId="0" borderId="16" xfId="0" applyFont="1" applyBorder="1"/>
    <xf numFmtId="0" fontId="9" fillId="0" borderId="19" xfId="0" applyFont="1" applyBorder="1"/>
    <xf numFmtId="10" fontId="8" fillId="0" borderId="19" xfId="3" applyNumberFormat="1" applyFont="1" applyBorder="1"/>
    <xf numFmtId="0" fontId="9" fillId="0" borderId="15" xfId="0" applyFont="1" applyBorder="1"/>
    <xf numFmtId="10" fontId="8" fillId="0" borderId="0" xfId="3" applyNumberFormat="1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7" fontId="10" fillId="0" borderId="0" xfId="0" quotePrefix="1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0" fontId="6" fillId="0" borderId="8" xfId="3" applyNumberFormat="1" applyFont="1" applyFill="1" applyBorder="1" applyAlignment="1">
      <alignment horizontal="center" vertical="center"/>
    </xf>
    <xf numFmtId="10" fontId="6" fillId="0" borderId="10" xfId="3" applyNumberFormat="1" applyFont="1" applyFill="1" applyBorder="1" applyAlignment="1">
      <alignment horizontal="center" vertical="center"/>
    </xf>
    <xf numFmtId="10" fontId="6" fillId="0" borderId="14" xfId="3" applyNumberFormat="1" applyFont="1" applyFill="1" applyBorder="1" applyAlignment="1">
      <alignment horizontal="center" vertical="center"/>
    </xf>
    <xf numFmtId="10" fontId="6" fillId="0" borderId="0" xfId="3" applyNumberFormat="1" applyFont="1" applyFill="1" applyBorder="1" applyAlignment="1">
      <alignment horizontal="center" vertical="center"/>
    </xf>
    <xf numFmtId="10" fontId="6" fillId="0" borderId="6" xfId="3" applyNumberFormat="1" applyFont="1" applyFill="1" applyBorder="1" applyAlignment="1">
      <alignment horizontal="center" vertical="center"/>
    </xf>
    <xf numFmtId="10" fontId="11" fillId="5" borderId="18" xfId="3" applyNumberFormat="1" applyFont="1" applyFill="1" applyBorder="1" applyAlignment="1">
      <alignment horizontal="center" vertical="center"/>
    </xf>
    <xf numFmtId="10" fontId="6" fillId="0" borderId="5" xfId="3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0" fontId="14" fillId="0" borderId="0" xfId="3" applyNumberFormat="1" applyFont="1" applyBorder="1" applyAlignment="1">
      <alignment horizontal="center"/>
    </xf>
    <xf numFmtId="10" fontId="10" fillId="0" borderId="19" xfId="3" applyNumberFormat="1" applyFont="1" applyBorder="1" applyAlignment="1">
      <alignment horizontal="center"/>
    </xf>
    <xf numFmtId="10" fontId="10" fillId="0" borderId="0" xfId="3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4" fillId="0" borderId="0" xfId="1" applyFont="1" applyAlignment="1">
      <alignment horizontal="center"/>
    </xf>
    <xf numFmtId="10" fontId="14" fillId="0" borderId="0" xfId="3" applyNumberFormat="1" applyFont="1" applyAlignment="1">
      <alignment horizontal="center"/>
    </xf>
    <xf numFmtId="10" fontId="12" fillId="0" borderId="0" xfId="0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 5" xfId="2" xr:uid="{3E6A4DAE-CE9B-4D44-B30A-B0AEB0ECB2A3}"/>
    <cellStyle name="Porcentual 2" xfId="3" xr:uid="{4519B5D6-BCD5-4554-95B2-67CA4596AC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.Gomez\Desktop\ejec%20vig%20y%20reserva%20%20ART%201%20ENERO%20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 DIC"/>
      <sheetName val="EJECUCION ENE"/>
      <sheetName val="EJECUCION ENE VIGENCIA"/>
      <sheetName val="Resumen ENE"/>
      <sheetName val="Resumen presentacion"/>
      <sheetName val="EJECUCION RESERVA ENE"/>
      <sheetName val="Resumen Res prestacion"/>
    </sheetNames>
    <sheetDataSet>
      <sheetData sheetId="0"/>
      <sheetData sheetId="1">
        <row r="9">
          <cell r="D9" t="str">
            <v>SALARIO</v>
          </cell>
        </row>
        <row r="10">
          <cell r="D10" t="str">
            <v>CONTRIBUCIONES INHERENTES A LA NÓMINA</v>
          </cell>
        </row>
        <row r="11">
          <cell r="D11" t="str">
            <v>REMUNERACIONES NO CONSTITUTIVAS DE FACTOR SALARIAL</v>
          </cell>
        </row>
        <row r="12">
          <cell r="D12" t="str">
            <v>ADQUISICIÓN DE ACTIVOS NO FINANCIEROS</v>
          </cell>
        </row>
        <row r="13">
          <cell r="D13" t="str">
            <v>ADQUISICIONES DIFERENTES DE ACTIVOS</v>
          </cell>
        </row>
        <row r="14">
          <cell r="D14" t="str">
            <v>INCAPACIDADES Y LICENCIAS DE MATERNIDAD (NO DE PENSIONES)</v>
          </cell>
        </row>
        <row r="15">
          <cell r="D15" t="str">
            <v>SENTENCIAS</v>
          </cell>
        </row>
        <row r="16">
          <cell r="D16" t="str">
            <v>IMPUESTOS</v>
          </cell>
        </row>
        <row r="17">
          <cell r="D17" t="str">
            <v>CUOTA DE FISCALIZACIÓN Y AUDITAJE</v>
          </cell>
        </row>
        <row r="18">
          <cell r="D18" t="str">
            <v>MULTAS, SANCIONES E INTERESES DE MORA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3CF4-E336-4E65-ADF7-2689ED19EFA8}">
  <dimension ref="A1:L49"/>
  <sheetViews>
    <sheetView tabSelected="1" workbookViewId="0">
      <pane xSplit="1" ySplit="7" topLeftCell="B19" activePane="bottomRight" state="frozen"/>
      <selection pane="topRight" activeCell="B1" sqref="B1"/>
      <selection pane="bottomLeft" activeCell="A8" sqref="A8"/>
      <selection pane="bottomRight" activeCell="J24" sqref="J24"/>
    </sheetView>
  </sheetViews>
  <sheetFormatPr baseColWidth="10" defaultRowHeight="15" x14ac:dyDescent="0.25"/>
  <cols>
    <col min="1" max="1" width="2.25" style="2" customWidth="1"/>
    <col min="2" max="2" width="15.25" style="2" customWidth="1"/>
    <col min="3" max="3" width="3.125" style="2" customWidth="1"/>
    <col min="4" max="4" width="42.5" style="2" customWidth="1"/>
    <col min="5" max="5" width="18.125" style="2" bestFit="1" customWidth="1"/>
    <col min="6" max="6" width="16.875" style="2" bestFit="1" customWidth="1"/>
    <col min="7" max="7" width="17.75" style="2" customWidth="1"/>
    <col min="8" max="8" width="9.75" style="87" customWidth="1"/>
    <col min="9" max="9" width="15.625" style="7" bestFit="1" customWidth="1"/>
    <col min="10" max="10" width="18.125" style="7" bestFit="1" customWidth="1"/>
    <col min="11" max="11" width="9.125" style="87" bestFit="1" customWidth="1"/>
    <col min="12" max="12" width="1.375" style="2" customWidth="1"/>
    <col min="13" max="13" width="11" style="2"/>
    <col min="14" max="14" width="11.125" style="2" bestFit="1" customWidth="1"/>
    <col min="15" max="16384" width="11" style="2"/>
  </cols>
  <sheetData>
    <row r="1" spans="1:12" ht="31.5" customHeight="1" x14ac:dyDescent="0.4">
      <c r="A1" s="62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 s="43" customFormat="1" ht="8.25" customHeight="1" x14ac:dyDescent="0.3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2" s="43" customFormat="1" ht="15" customHeight="1" x14ac:dyDescent="0.3">
      <c r="A3" s="44"/>
      <c r="B3" s="45"/>
      <c r="C3" s="45"/>
      <c r="D3" s="46" t="s">
        <v>32</v>
      </c>
      <c r="E3" s="68" t="s">
        <v>0</v>
      </c>
      <c r="F3" s="69"/>
      <c r="G3" s="69"/>
      <c r="H3" s="68"/>
      <c r="I3" s="69"/>
      <c r="J3" s="69"/>
      <c r="K3" s="46"/>
      <c r="L3" s="47"/>
    </row>
    <row r="4" spans="1:12" s="43" customFormat="1" ht="10.5" customHeigh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</row>
    <row r="5" spans="1:12" s="43" customFormat="1" ht="21.75" customHeight="1" x14ac:dyDescent="0.3">
      <c r="A5" s="51"/>
      <c r="B5" s="70" t="s">
        <v>1</v>
      </c>
      <c r="C5" s="71"/>
      <c r="D5" s="71"/>
      <c r="E5" s="52"/>
      <c r="F5" s="52"/>
      <c r="G5" s="52"/>
      <c r="H5" s="52"/>
      <c r="I5" s="52"/>
      <c r="J5" s="52"/>
      <c r="K5" s="49"/>
      <c r="L5" s="50"/>
    </row>
    <row r="6" spans="1:12" s="37" customFormat="1" ht="5.25" customHeight="1" thickBot="1" x14ac:dyDescent="0.3">
      <c r="A6" s="39"/>
      <c r="B6" s="40"/>
      <c r="C6" s="40"/>
      <c r="D6" s="40"/>
      <c r="E6" s="40"/>
      <c r="F6" s="40"/>
      <c r="G6" s="40"/>
      <c r="H6" s="80"/>
      <c r="I6" s="40"/>
      <c r="J6" s="40"/>
      <c r="K6" s="80"/>
      <c r="L6" s="38"/>
    </row>
    <row r="7" spans="1:12" s="37" customFormat="1" ht="63.75" thickBot="1" x14ac:dyDescent="0.3">
      <c r="A7" s="39"/>
      <c r="B7" s="72" t="s">
        <v>29</v>
      </c>
      <c r="C7" s="72" t="s">
        <v>34</v>
      </c>
      <c r="D7" s="72" t="s">
        <v>30</v>
      </c>
      <c r="E7" s="41" t="s">
        <v>2</v>
      </c>
      <c r="F7" s="42" t="s">
        <v>3</v>
      </c>
      <c r="G7" s="42" t="s">
        <v>4</v>
      </c>
      <c r="H7" s="42" t="s">
        <v>5</v>
      </c>
      <c r="I7" s="42" t="s">
        <v>6</v>
      </c>
      <c r="J7" s="42" t="s">
        <v>7</v>
      </c>
      <c r="K7" s="42" t="s">
        <v>8</v>
      </c>
      <c r="L7" s="38"/>
    </row>
    <row r="8" spans="1:12" ht="16.5" customHeight="1" x14ac:dyDescent="0.25">
      <c r="A8" s="4"/>
      <c r="B8" s="10"/>
      <c r="C8" s="11"/>
      <c r="D8" s="12" t="s">
        <v>9</v>
      </c>
      <c r="E8" s="13">
        <f>SUM(E9:E18)</f>
        <v>47472083624</v>
      </c>
      <c r="F8" s="14">
        <f>SUM(F9:F18)</f>
        <v>8279996957.3599997</v>
      </c>
      <c r="G8" s="14">
        <f>SUM(G9:G18)</f>
        <v>39192086666.639999</v>
      </c>
      <c r="H8" s="73">
        <f t="shared" ref="H8:H18" si="0">+F8/E8</f>
        <v>0.17441823331247172</v>
      </c>
      <c r="I8" s="14">
        <f>SUM(I9:I18)</f>
        <v>3585067309.3499994</v>
      </c>
      <c r="J8" s="14">
        <f>SUM(J9:J18)</f>
        <v>43887016314.650002</v>
      </c>
      <c r="K8" s="73">
        <f t="shared" ref="K8" si="1">+I8/E8</f>
        <v>7.5519485046102591E-2</v>
      </c>
      <c r="L8" s="3"/>
    </row>
    <row r="9" spans="1:12" x14ac:dyDescent="0.25">
      <c r="A9" s="4"/>
      <c r="B9" s="10" t="s">
        <v>10</v>
      </c>
      <c r="C9" s="11">
        <v>10</v>
      </c>
      <c r="D9" s="15" t="str">
        <f>+'[1]EJECUCION ENE'!D9</f>
        <v>SALARIO</v>
      </c>
      <c r="E9" s="16">
        <v>25613037000</v>
      </c>
      <c r="F9" s="17">
        <v>1361467891</v>
      </c>
      <c r="G9" s="18">
        <f>+E9-F9</f>
        <v>24251569109</v>
      </c>
      <c r="H9" s="74">
        <f t="shared" si="0"/>
        <v>5.3155269755788818E-2</v>
      </c>
      <c r="I9" s="17">
        <v>1361467891</v>
      </c>
      <c r="J9" s="19">
        <f>+E9-I9</f>
        <v>24251569109</v>
      </c>
      <c r="K9" s="74">
        <f>+I9/E9</f>
        <v>5.3155269755788818E-2</v>
      </c>
      <c r="L9" s="3"/>
    </row>
    <row r="10" spans="1:12" ht="24.75" customHeight="1" x14ac:dyDescent="0.25">
      <c r="A10" s="4"/>
      <c r="B10" s="10" t="s">
        <v>11</v>
      </c>
      <c r="C10" s="11">
        <v>10</v>
      </c>
      <c r="D10" s="15" t="str">
        <f>+'[1]EJECUCION ENE'!D10</f>
        <v>CONTRIBUCIONES INHERENTES A LA NÓMINA</v>
      </c>
      <c r="E10" s="16">
        <v>9471153000</v>
      </c>
      <c r="F10" s="17">
        <v>116960875</v>
      </c>
      <c r="G10" s="18">
        <f t="shared" ref="G10:G18" si="2">+E10-F10</f>
        <v>9354192125</v>
      </c>
      <c r="H10" s="74">
        <f t="shared" si="0"/>
        <v>1.234916963119485E-2</v>
      </c>
      <c r="I10" s="17">
        <v>116960875</v>
      </c>
      <c r="J10" s="19">
        <f>+E10-I10</f>
        <v>9354192125</v>
      </c>
      <c r="K10" s="74">
        <f t="shared" ref="K10:K18" si="3">+I10/E10</f>
        <v>1.234916963119485E-2</v>
      </c>
      <c r="L10" s="3"/>
    </row>
    <row r="11" spans="1:12" ht="30" x14ac:dyDescent="0.25">
      <c r="A11" s="4"/>
      <c r="B11" s="10" t="s">
        <v>12</v>
      </c>
      <c r="C11" s="11">
        <v>10</v>
      </c>
      <c r="D11" s="15" t="str">
        <f>+'[1]EJECUCION ENE'!D11</f>
        <v>REMUNERACIONES NO CONSTITUTIVAS DE FACTOR SALARIAL</v>
      </c>
      <c r="E11" s="16">
        <v>1651350000</v>
      </c>
      <c r="F11" s="17">
        <v>185560594</v>
      </c>
      <c r="G11" s="18">
        <f>+E11-F11</f>
        <v>1465789406</v>
      </c>
      <c r="H11" s="74">
        <f>+F11/E11</f>
        <v>0.11236902776516183</v>
      </c>
      <c r="I11" s="17">
        <v>185560594</v>
      </c>
      <c r="J11" s="19">
        <f>+E11-I11</f>
        <v>1465789406</v>
      </c>
      <c r="K11" s="74">
        <f>+I11/E11</f>
        <v>0.11236902776516183</v>
      </c>
      <c r="L11" s="3"/>
    </row>
    <row r="12" spans="1:12" x14ac:dyDescent="0.25">
      <c r="A12" s="4"/>
      <c r="B12" s="10" t="s">
        <v>13</v>
      </c>
      <c r="C12" s="11">
        <v>10</v>
      </c>
      <c r="D12" s="15" t="str">
        <f>+'[1]EJECUCION ENE'!D12</f>
        <v>ADQUISICIÓN DE ACTIVOS NO FINANCIEROS</v>
      </c>
      <c r="E12" s="16">
        <v>81200000</v>
      </c>
      <c r="F12" s="17">
        <v>0</v>
      </c>
      <c r="G12" s="18">
        <f t="shared" ref="G12:G13" si="4">+E12-F12</f>
        <v>81200000</v>
      </c>
      <c r="H12" s="74">
        <v>0</v>
      </c>
      <c r="I12" s="17">
        <v>0</v>
      </c>
      <c r="J12" s="19">
        <f>+E12-I12</f>
        <v>81200000</v>
      </c>
      <c r="K12" s="74">
        <v>0</v>
      </c>
      <c r="L12" s="3"/>
    </row>
    <row r="13" spans="1:12" x14ac:dyDescent="0.25">
      <c r="A13" s="4"/>
      <c r="B13" s="10" t="s">
        <v>14</v>
      </c>
      <c r="C13" s="11">
        <v>10</v>
      </c>
      <c r="D13" s="15" t="str">
        <f>+'[1]EJECUCION ENE'!D13</f>
        <v>ADQUISICIONES DIFERENTES DE ACTIVOS</v>
      </c>
      <c r="E13" s="16">
        <v>8649826624</v>
      </c>
      <c r="F13" s="17">
        <v>5387577569.04</v>
      </c>
      <c r="G13" s="18">
        <f t="shared" si="4"/>
        <v>3262249054.96</v>
      </c>
      <c r="H13" s="74">
        <v>0</v>
      </c>
      <c r="I13" s="17">
        <v>692647921.02999997</v>
      </c>
      <c r="J13" s="19">
        <f>+E13-I13</f>
        <v>7957178702.9700003</v>
      </c>
      <c r="K13" s="74">
        <v>0</v>
      </c>
      <c r="L13" s="3"/>
    </row>
    <row r="14" spans="1:12" ht="30" x14ac:dyDescent="0.25">
      <c r="A14" s="4"/>
      <c r="B14" s="10" t="s">
        <v>15</v>
      </c>
      <c r="C14" s="11">
        <v>10</v>
      </c>
      <c r="D14" s="15" t="str">
        <f>+'[1]EJECUCION ENE'!D14</f>
        <v>INCAPACIDADES Y LICENCIAS DE MATERNIDAD (NO DE PENSIONES)</v>
      </c>
      <c r="E14" s="16">
        <v>229088000</v>
      </c>
      <c r="F14" s="17">
        <v>18755485</v>
      </c>
      <c r="G14" s="17">
        <f t="shared" si="2"/>
        <v>210332515</v>
      </c>
      <c r="H14" s="74">
        <f t="shared" si="0"/>
        <v>8.1870220177399075E-2</v>
      </c>
      <c r="I14" s="17">
        <v>18755485</v>
      </c>
      <c r="J14" s="17">
        <f>+E14-I14</f>
        <v>210332515</v>
      </c>
      <c r="K14" s="74">
        <f t="shared" si="3"/>
        <v>8.1870220177399075E-2</v>
      </c>
      <c r="L14" s="3"/>
    </row>
    <row r="15" spans="1:12" x14ac:dyDescent="0.25">
      <c r="A15" s="4"/>
      <c r="B15" s="10" t="s">
        <v>16</v>
      </c>
      <c r="C15" s="11">
        <v>10</v>
      </c>
      <c r="D15" s="15" t="str">
        <f>+'[1]EJECUCION ENE'!D15</f>
        <v>SENTENCIAS</v>
      </c>
      <c r="E15" s="16">
        <v>1370110000</v>
      </c>
      <c r="F15" s="17">
        <v>1209674543.3199999</v>
      </c>
      <c r="G15" s="17">
        <f t="shared" si="2"/>
        <v>160435456.68000007</v>
      </c>
      <c r="H15" s="74">
        <f t="shared" si="0"/>
        <v>0.88290322917138031</v>
      </c>
      <c r="I15" s="17">
        <v>1209674543.3199999</v>
      </c>
      <c r="J15" s="17">
        <f>+E15-I15</f>
        <v>160435456.68000007</v>
      </c>
      <c r="K15" s="74">
        <f t="shared" si="3"/>
        <v>0.88290322917138031</v>
      </c>
      <c r="L15" s="3"/>
    </row>
    <row r="16" spans="1:12" ht="24.75" customHeight="1" x14ac:dyDescent="0.25">
      <c r="A16" s="4"/>
      <c r="B16" s="10" t="s">
        <v>17</v>
      </c>
      <c r="C16" s="11">
        <v>10</v>
      </c>
      <c r="D16" s="15" t="str">
        <f>+'[1]EJECUCION ENE'!D16</f>
        <v>IMPUESTOS</v>
      </c>
      <c r="E16" s="16">
        <v>10000000</v>
      </c>
      <c r="F16" s="17">
        <v>0</v>
      </c>
      <c r="G16" s="17">
        <f t="shared" si="2"/>
        <v>10000000</v>
      </c>
      <c r="H16" s="74">
        <f t="shared" si="0"/>
        <v>0</v>
      </c>
      <c r="I16" s="17">
        <v>0</v>
      </c>
      <c r="J16" s="17">
        <f>+E16-I16</f>
        <v>10000000</v>
      </c>
      <c r="K16" s="74">
        <f t="shared" si="3"/>
        <v>0</v>
      </c>
      <c r="L16" s="3"/>
    </row>
    <row r="17" spans="1:12" ht="24.75" customHeight="1" x14ac:dyDescent="0.25">
      <c r="A17" s="4"/>
      <c r="B17" s="10" t="s">
        <v>18</v>
      </c>
      <c r="C17" s="11">
        <v>11</v>
      </c>
      <c r="D17" s="15" t="str">
        <f>+'[1]EJECUCION ENE'!D17</f>
        <v>CUOTA DE FISCALIZACIÓN Y AUDITAJE</v>
      </c>
      <c r="E17" s="16">
        <v>354319000</v>
      </c>
      <c r="F17" s="17">
        <v>0</v>
      </c>
      <c r="G17" s="17">
        <f t="shared" si="2"/>
        <v>354319000</v>
      </c>
      <c r="H17" s="74">
        <f t="shared" si="0"/>
        <v>0</v>
      </c>
      <c r="I17" s="17">
        <v>0</v>
      </c>
      <c r="J17" s="17">
        <f>+E17-I17</f>
        <v>354319000</v>
      </c>
      <c r="K17" s="74">
        <f t="shared" si="3"/>
        <v>0</v>
      </c>
      <c r="L17" s="3"/>
    </row>
    <row r="18" spans="1:12" ht="24.75" customHeight="1" thickBot="1" x14ac:dyDescent="0.3">
      <c r="A18" s="4"/>
      <c r="B18" s="10" t="s">
        <v>19</v>
      </c>
      <c r="C18" s="11">
        <v>10</v>
      </c>
      <c r="D18" s="20" t="str">
        <f>+'[1]EJECUCION ENE'!D18</f>
        <v>MULTAS, SANCIONES E INTERESES DE MORA</v>
      </c>
      <c r="E18" s="21">
        <v>42000000</v>
      </c>
      <c r="F18" s="22">
        <v>0</v>
      </c>
      <c r="G18" s="22">
        <f t="shared" si="2"/>
        <v>42000000</v>
      </c>
      <c r="H18" s="75">
        <f t="shared" si="0"/>
        <v>0</v>
      </c>
      <c r="I18" s="22">
        <v>0</v>
      </c>
      <c r="J18" s="22">
        <f>+E18-I18</f>
        <v>42000000</v>
      </c>
      <c r="K18" s="75">
        <f t="shared" si="3"/>
        <v>0</v>
      </c>
      <c r="L18" s="3"/>
    </row>
    <row r="19" spans="1:12" ht="17.25" customHeight="1" thickBot="1" x14ac:dyDescent="0.3">
      <c r="A19" s="4"/>
      <c r="B19" s="10"/>
      <c r="C19" s="11"/>
      <c r="D19" s="23"/>
      <c r="E19" s="24"/>
      <c r="F19" s="24"/>
      <c r="G19" s="24"/>
      <c r="H19" s="76"/>
      <c r="I19" s="24"/>
      <c r="J19" s="24"/>
      <c r="K19" s="79"/>
      <c r="L19" s="3"/>
    </row>
    <row r="20" spans="1:12" ht="15.75" thickBot="1" x14ac:dyDescent="0.3">
      <c r="A20" s="4"/>
      <c r="B20" s="10"/>
      <c r="C20" s="11"/>
      <c r="D20" s="25" t="s">
        <v>33</v>
      </c>
      <c r="E20" s="26">
        <f>SUM(E21:E24)</f>
        <v>66595114310</v>
      </c>
      <c r="F20" s="26">
        <f>SUM(F21:F24)</f>
        <v>8179343024</v>
      </c>
      <c r="G20" s="26">
        <f>SUM(G21:G24)</f>
        <v>58415771286</v>
      </c>
      <c r="H20" s="77">
        <f>+F20/E20</f>
        <v>0.12282196837931969</v>
      </c>
      <c r="I20" s="26">
        <f>SUM(I21:I24)</f>
        <v>35168149</v>
      </c>
      <c r="J20" s="26">
        <f>SUM(J21:J24)</f>
        <v>66559946161</v>
      </c>
      <c r="K20" s="77">
        <f t="shared" ref="K20" si="5">+I20/E20</f>
        <v>5.2808902521425823E-4</v>
      </c>
      <c r="L20" s="3"/>
    </row>
    <row r="21" spans="1:12" ht="75" x14ac:dyDescent="0.25">
      <c r="A21" s="4"/>
      <c r="B21" s="27" t="s">
        <v>20</v>
      </c>
      <c r="C21" s="28">
        <v>11</v>
      </c>
      <c r="D21" s="29" t="s">
        <v>21</v>
      </c>
      <c r="E21" s="14">
        <v>6600000000</v>
      </c>
      <c r="F21" s="14">
        <v>3485810080</v>
      </c>
      <c r="G21" s="14">
        <f>+E21-F21</f>
        <v>3114189920</v>
      </c>
      <c r="H21" s="73">
        <f>+F21/E21</f>
        <v>0.52815304242424244</v>
      </c>
      <c r="I21" s="30">
        <v>34439065</v>
      </c>
      <c r="J21" s="14">
        <f>+E21-I21</f>
        <v>6565560935</v>
      </c>
      <c r="K21" s="73">
        <f>+I21/E21</f>
        <v>5.2180401515151513E-3</v>
      </c>
      <c r="L21" s="3"/>
    </row>
    <row r="22" spans="1:12" ht="75" x14ac:dyDescent="0.25">
      <c r="A22" s="4"/>
      <c r="B22" s="27" t="s">
        <v>22</v>
      </c>
      <c r="C22" s="28">
        <v>11</v>
      </c>
      <c r="D22" s="31" t="s">
        <v>23</v>
      </c>
      <c r="E22" s="17">
        <v>47995114310</v>
      </c>
      <c r="F22" s="17">
        <v>2911272924</v>
      </c>
      <c r="G22" s="17">
        <f>+E22-F22</f>
        <v>45083841386</v>
      </c>
      <c r="H22" s="74">
        <f>+F22/E22</f>
        <v>6.0657693305950167E-2</v>
      </c>
      <c r="I22" s="32">
        <v>729084</v>
      </c>
      <c r="J22" s="17">
        <f>+E22-I22</f>
        <v>47994385226</v>
      </c>
      <c r="K22" s="74">
        <f>+I22/E22</f>
        <v>1.5190796198355798E-5</v>
      </c>
      <c r="L22" s="3"/>
    </row>
    <row r="23" spans="1:12" ht="60" x14ac:dyDescent="0.25">
      <c r="A23" s="4"/>
      <c r="B23" s="27" t="s">
        <v>24</v>
      </c>
      <c r="C23" s="28">
        <v>11</v>
      </c>
      <c r="D23" s="31" t="s">
        <v>25</v>
      </c>
      <c r="E23" s="32">
        <v>10000000000</v>
      </c>
      <c r="F23" s="17">
        <v>1388693620</v>
      </c>
      <c r="G23" s="17">
        <f>+E23-F23</f>
        <v>8611306380</v>
      </c>
      <c r="H23" s="74">
        <f>+F23/E23</f>
        <v>0.138869362</v>
      </c>
      <c r="I23" s="32">
        <v>0</v>
      </c>
      <c r="J23" s="17">
        <f>+E23-I23</f>
        <v>10000000000</v>
      </c>
      <c r="K23" s="74">
        <f>+I23/E23</f>
        <v>0</v>
      </c>
      <c r="L23" s="3"/>
    </row>
    <row r="24" spans="1:12" ht="45.75" thickBot="1" x14ac:dyDescent="0.3">
      <c r="A24" s="4"/>
      <c r="B24" s="33" t="s">
        <v>26</v>
      </c>
      <c r="C24" s="34">
        <v>11</v>
      </c>
      <c r="D24" s="35" t="s">
        <v>27</v>
      </c>
      <c r="E24" s="22">
        <v>2000000000</v>
      </c>
      <c r="F24" s="22">
        <v>393566400</v>
      </c>
      <c r="G24" s="22">
        <f>+E24-F24</f>
        <v>1606433600</v>
      </c>
      <c r="H24" s="75">
        <f>+F24/E24</f>
        <v>0.19678319999999999</v>
      </c>
      <c r="I24" s="36">
        <v>0</v>
      </c>
      <c r="J24" s="22">
        <f>+E24-I24</f>
        <v>2000000000</v>
      </c>
      <c r="K24" s="75">
        <f>+I24/E24</f>
        <v>0</v>
      </c>
      <c r="L24" s="3"/>
    </row>
    <row r="25" spans="1:12" ht="15.75" thickBot="1" x14ac:dyDescent="0.3">
      <c r="A25" s="4"/>
      <c r="B25" s="5"/>
      <c r="C25" s="5"/>
      <c r="D25" s="5"/>
      <c r="E25" s="5"/>
      <c r="F25" s="5"/>
      <c r="G25" s="5"/>
      <c r="H25" s="81"/>
      <c r="I25" s="6"/>
      <c r="J25" s="6"/>
      <c r="K25" s="81"/>
      <c r="L25" s="3"/>
    </row>
    <row r="26" spans="1:12" s="43" customFormat="1" ht="19.5" thickBot="1" x14ac:dyDescent="0.35">
      <c r="A26" s="51"/>
      <c r="B26" s="53"/>
      <c r="C26" s="53"/>
      <c r="D26" s="54" t="s">
        <v>28</v>
      </c>
      <c r="E26" s="55">
        <f>+E20+E8</f>
        <v>114067197934</v>
      </c>
      <c r="F26" s="55">
        <f>+F20+F8</f>
        <v>16459339981.360001</v>
      </c>
      <c r="G26" s="55">
        <f>+G20+G8</f>
        <v>97607857952.639999</v>
      </c>
      <c r="H26" s="78">
        <f t="shared" ref="H26" si="6">+F26/E26</f>
        <v>0.14429511971428874</v>
      </c>
      <c r="I26" s="55">
        <f>+I20+I8</f>
        <v>3620235458.3499994</v>
      </c>
      <c r="J26" s="55">
        <f>+J20+J8</f>
        <v>110446962475.64999</v>
      </c>
      <c r="K26" s="78">
        <f t="shared" ref="K26" si="7">+I26/E26</f>
        <v>3.1737743399681745E-2</v>
      </c>
      <c r="L26" s="56"/>
    </row>
    <row r="27" spans="1:12" s="43" customFormat="1" ht="19.5" thickBot="1" x14ac:dyDescent="0.35">
      <c r="A27" s="57"/>
      <c r="B27" s="58"/>
      <c r="C27" s="58"/>
      <c r="D27" s="58"/>
      <c r="E27" s="58"/>
      <c r="F27" s="58"/>
      <c r="G27" s="58"/>
      <c r="H27" s="82"/>
      <c r="I27" s="59"/>
      <c r="J27" s="59"/>
      <c r="K27" s="82"/>
      <c r="L27" s="60"/>
    </row>
    <row r="28" spans="1:12" s="43" customFormat="1" ht="18.75" x14ac:dyDescent="0.3">
      <c r="H28" s="83"/>
      <c r="I28" s="61"/>
      <c r="J28" s="61"/>
      <c r="K28" s="83"/>
    </row>
    <row r="29" spans="1:12" s="43" customFormat="1" ht="19.5" hidden="1" thickBot="1" x14ac:dyDescent="0.35">
      <c r="E29" s="55">
        <v>114067197934</v>
      </c>
      <c r="F29" s="55">
        <v>16459339981.360001</v>
      </c>
      <c r="H29" s="84"/>
      <c r="I29" s="55">
        <v>3620235458.3499999</v>
      </c>
      <c r="K29" s="84"/>
    </row>
    <row r="30" spans="1:12" s="43" customFormat="1" ht="18.75" hidden="1" x14ac:dyDescent="0.3">
      <c r="H30" s="84"/>
      <c r="K30" s="84"/>
    </row>
    <row r="31" spans="1:12" hidden="1" x14ac:dyDescent="0.25">
      <c r="E31" s="8">
        <f>+E29-E26</f>
        <v>0</v>
      </c>
      <c r="F31" s="8">
        <f>+F29-F26</f>
        <v>0</v>
      </c>
      <c r="H31" s="85"/>
      <c r="I31" s="8">
        <f>+I29-I26</f>
        <v>0</v>
      </c>
      <c r="J31" s="2"/>
      <c r="K31" s="88"/>
    </row>
    <row r="32" spans="1:12" x14ac:dyDescent="0.25">
      <c r="F32" s="8"/>
      <c r="H32" s="85"/>
      <c r="I32" s="8"/>
      <c r="J32" s="2"/>
      <c r="K32" s="85"/>
    </row>
    <row r="33" spans="5:11" x14ac:dyDescent="0.25">
      <c r="E33" s="8"/>
      <c r="F33" s="8"/>
      <c r="H33" s="85"/>
      <c r="I33" s="8"/>
      <c r="J33" s="2"/>
      <c r="K33" s="86"/>
    </row>
    <row r="34" spans="5:11" x14ac:dyDescent="0.25">
      <c r="F34" s="9"/>
      <c r="G34" s="1"/>
      <c r="H34" s="86"/>
      <c r="I34" s="9"/>
      <c r="J34" s="9"/>
      <c r="K34" s="86"/>
    </row>
    <row r="35" spans="5:11" x14ac:dyDescent="0.25">
      <c r="E35" s="8"/>
      <c r="F35" s="9"/>
      <c r="G35" s="1"/>
      <c r="H35" s="86"/>
      <c r="I35" s="9"/>
      <c r="J35" s="9"/>
      <c r="K35" s="86"/>
    </row>
    <row r="36" spans="5:11" x14ac:dyDescent="0.25">
      <c r="G36" s="1"/>
      <c r="H36" s="86"/>
      <c r="I36" s="9"/>
      <c r="J36" s="9"/>
      <c r="K36" s="86"/>
    </row>
    <row r="37" spans="5:11" x14ac:dyDescent="0.25">
      <c r="G37" s="1"/>
      <c r="H37" s="86"/>
      <c r="I37" s="9"/>
      <c r="J37" s="9"/>
      <c r="K37" s="86"/>
    </row>
    <row r="38" spans="5:11" x14ac:dyDescent="0.25">
      <c r="E38" s="8"/>
      <c r="G38" s="1"/>
      <c r="H38" s="86"/>
      <c r="I38" s="9"/>
      <c r="J38" s="9"/>
      <c r="K38" s="86"/>
    </row>
    <row r="39" spans="5:11" x14ac:dyDescent="0.25">
      <c r="G39" s="1"/>
      <c r="H39" s="86"/>
      <c r="I39" s="9"/>
      <c r="J39" s="9"/>
      <c r="K39" s="86"/>
    </row>
    <row r="40" spans="5:11" x14ac:dyDescent="0.25">
      <c r="G40" s="1"/>
      <c r="H40" s="86"/>
      <c r="I40" s="9"/>
      <c r="J40" s="9"/>
      <c r="K40" s="86"/>
    </row>
    <row r="41" spans="5:11" x14ac:dyDescent="0.25">
      <c r="G41" s="1"/>
      <c r="H41" s="86"/>
      <c r="I41" s="9"/>
      <c r="J41" s="9"/>
      <c r="K41" s="86"/>
    </row>
    <row r="42" spans="5:11" x14ac:dyDescent="0.25">
      <c r="G42" s="1"/>
      <c r="H42" s="86"/>
      <c r="I42" s="9"/>
      <c r="J42" s="9"/>
      <c r="K42" s="86"/>
    </row>
    <row r="43" spans="5:11" x14ac:dyDescent="0.25">
      <c r="G43" s="1"/>
      <c r="H43" s="86"/>
      <c r="I43" s="9"/>
      <c r="J43" s="9"/>
      <c r="K43" s="86"/>
    </row>
    <row r="44" spans="5:11" x14ac:dyDescent="0.25">
      <c r="G44" s="1"/>
      <c r="H44" s="86"/>
      <c r="I44" s="9"/>
      <c r="J44" s="9"/>
      <c r="K44" s="86"/>
    </row>
    <row r="45" spans="5:11" x14ac:dyDescent="0.25">
      <c r="G45" s="1"/>
      <c r="H45" s="86"/>
      <c r="I45" s="9"/>
      <c r="J45" s="9"/>
      <c r="K45" s="86"/>
    </row>
    <row r="46" spans="5:11" x14ac:dyDescent="0.25">
      <c r="G46" s="1"/>
      <c r="H46" s="86"/>
      <c r="I46" s="9"/>
      <c r="J46" s="9"/>
      <c r="K46" s="86"/>
    </row>
    <row r="47" spans="5:11" x14ac:dyDescent="0.25">
      <c r="G47" s="1"/>
      <c r="H47" s="86"/>
      <c r="I47" s="9"/>
      <c r="J47" s="9"/>
      <c r="K47" s="86"/>
    </row>
    <row r="48" spans="5:11" x14ac:dyDescent="0.25">
      <c r="G48" s="1"/>
      <c r="H48" s="86"/>
      <c r="I48" s="9"/>
      <c r="J48" s="9"/>
      <c r="K48" s="86"/>
    </row>
    <row r="49" spans="7:11" x14ac:dyDescent="0.25">
      <c r="G49" s="1"/>
      <c r="H49" s="86"/>
      <c r="I49" s="9"/>
      <c r="J49" s="9"/>
      <c r="K49" s="86"/>
    </row>
  </sheetData>
  <sheetProtection algorithmName="SHA-512" hashValue="C7O8qjafajRtrnW2wfmC+jHFgZJHWguTe0o9honyjJBXsq3SOtFBgpMsxfrBAMFEJ9AabTRIWPaNwoNBsKKNfA==" saltValue="ZxefvXqmP9TZlXdT0NSA6w==" spinCount="100000" sheet="1" objects="1" scenarios="1"/>
  <mergeCells count="5">
    <mergeCell ref="A1:L1"/>
    <mergeCell ref="A2:L2"/>
    <mergeCell ref="E3:G3"/>
    <mergeCell ref="H3:J3"/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dcterms:created xsi:type="dcterms:W3CDTF">2019-02-15T20:56:21Z</dcterms:created>
  <dcterms:modified xsi:type="dcterms:W3CDTF">2019-03-04T19:52:40Z</dcterms:modified>
</cp:coreProperties>
</file>