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1 ENERO\"/>
    </mc:Choice>
  </mc:AlternateContent>
  <xr:revisionPtr revIDLastSave="0" documentId="13_ncr:1_{AAF20B49-6CD8-4223-ABED-3BD48789FD7F}" xr6:coauthVersionLast="36" xr6:coauthVersionMax="36" xr10:uidLastSave="{00000000-0000-0000-0000-000000000000}"/>
  <bookViews>
    <workbookView xWindow="0" yWindow="0" windowWidth="24000" windowHeight="8925" xr2:uid="{A37027E7-B56B-4E58-B8E8-DA3EBE02D62C}"/>
  </bookViews>
  <sheets>
    <sheet name="ENERO 20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B22" i="1"/>
  <c r="F21" i="1"/>
  <c r="H21" i="1" s="1"/>
  <c r="E21" i="1"/>
  <c r="G21" i="1" s="1"/>
  <c r="D21" i="1"/>
  <c r="B21" i="1"/>
  <c r="H20" i="1"/>
  <c r="G20" i="1"/>
  <c r="F20" i="1"/>
  <c r="E20" i="1"/>
  <c r="D20" i="1"/>
  <c r="B20" i="1"/>
  <c r="F19" i="1"/>
  <c r="H19" i="1" s="1"/>
  <c r="E19" i="1"/>
  <c r="G19" i="1" s="1"/>
  <c r="D19" i="1"/>
  <c r="B19" i="1"/>
  <c r="H18" i="1"/>
  <c r="G18" i="1"/>
  <c r="F18" i="1"/>
  <c r="E18" i="1"/>
  <c r="D18" i="1"/>
  <c r="B18" i="1"/>
  <c r="F17" i="1"/>
  <c r="H17" i="1" s="1"/>
  <c r="E17" i="1"/>
  <c r="G17" i="1" s="1"/>
  <c r="D17" i="1"/>
  <c r="B17" i="1"/>
  <c r="H16" i="1"/>
  <c r="G16" i="1"/>
  <c r="F16" i="1"/>
  <c r="E16" i="1"/>
  <c r="D16" i="1"/>
  <c r="B16" i="1"/>
  <c r="F15" i="1"/>
  <c r="H15" i="1" s="1"/>
  <c r="E15" i="1"/>
  <c r="G15" i="1" s="1"/>
  <c r="D15" i="1"/>
  <c r="B15" i="1"/>
  <c r="H14" i="1"/>
  <c r="G14" i="1"/>
  <c r="F14" i="1"/>
  <c r="E14" i="1"/>
  <c r="D14" i="1"/>
  <c r="B14" i="1"/>
  <c r="F13" i="1"/>
  <c r="E13" i="1"/>
  <c r="F11" i="1"/>
  <c r="H11" i="1" s="1"/>
  <c r="E11" i="1"/>
  <c r="G11" i="1" s="1"/>
  <c r="D11" i="1"/>
  <c r="B11" i="1"/>
  <c r="H10" i="1"/>
  <c r="G10" i="1"/>
  <c r="F10" i="1"/>
  <c r="E10" i="1"/>
  <c r="D10" i="1"/>
  <c r="B10" i="1"/>
  <c r="F9" i="1"/>
  <c r="H9" i="1" s="1"/>
  <c r="E9" i="1"/>
  <c r="G9" i="1" s="1"/>
  <c r="D9" i="1"/>
  <c r="B9" i="1"/>
  <c r="G13" i="1" l="1"/>
  <c r="G8" i="1"/>
  <c r="E8" i="1"/>
  <c r="E24" i="1" s="1"/>
  <c r="F8" i="1"/>
  <c r="H8" i="1" s="1"/>
  <c r="H13" i="1"/>
  <c r="G24" i="1" l="1"/>
  <c r="F24" i="1"/>
  <c r="H24" i="1" s="1"/>
</calcChain>
</file>

<file path=xl/sharedStrings.xml><?xml version="1.0" encoding="utf-8"?>
<sst xmlns="http://schemas.openxmlformats.org/spreadsheetml/2006/main" count="14" uniqueCount="14">
  <si>
    <t>ENERO  DE 2019</t>
  </si>
  <si>
    <t>RESERVA 2018</t>
  </si>
  <si>
    <t>RESERVA</t>
  </si>
  <si>
    <t>EJECUTADO</t>
  </si>
  <si>
    <t>SALDO X EJECUTAR</t>
  </si>
  <si>
    <t>% EJECUCION</t>
  </si>
  <si>
    <t>FUNCIONAMIENTO</t>
  </si>
  <si>
    <t>INVERSION</t>
  </si>
  <si>
    <t>TOTAL PRESUPUESTO NACION</t>
  </si>
  <si>
    <t>RUBRO</t>
  </si>
  <si>
    <t>AGENCIA DE RENOVACIÓN  DEL TERRITORIO - ART</t>
  </si>
  <si>
    <t>INFORME DE EJECUCIÓN RESERVA PRESUPUESTAL A:</t>
  </si>
  <si>
    <t>RECURSO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</si>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</sst>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NumberFormat="1" applyFont="1" applyBorder="1"/>
    <xf numFmtId="164" fontId="0" fillId="0" borderId="13" xfId="1" applyNumberFormat="1" applyFont="1" applyBorder="1"/>
    <xf numFmtId="164" fontId="0" fillId="0" borderId="0" xfId="1" applyNumberFormat="1" applyFont="1"/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13" xfId="0" applyFont="1" applyBorder="1"/>
    <xf numFmtId="0" fontId="0" fillId="0" borderId="10" xfId="0" applyFont="1" applyBorder="1"/>
    <xf numFmtId="164" fontId="5" fillId="0" borderId="0" xfId="1" applyNumberFormat="1" applyFont="1"/>
    <xf numFmtId="0" fontId="6" fillId="0" borderId="7" xfId="0" applyFont="1" applyBorder="1"/>
    <xf numFmtId="0" fontId="6" fillId="0" borderId="4" xfId="0" applyFont="1" applyBorder="1"/>
    <xf numFmtId="0" fontId="6" fillId="0" borderId="1" xfId="0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7" fillId="0" borderId="4" xfId="0" applyFont="1" applyBorder="1"/>
    <xf numFmtId="0" fontId="7" fillId="0" borderId="7" xfId="0" applyFont="1" applyBorder="1"/>
    <xf numFmtId="0" fontId="7" fillId="0" borderId="4" xfId="0" applyFont="1" applyFill="1" applyBorder="1" applyAlignment="1">
      <alignment wrapText="1"/>
    </xf>
    <xf numFmtId="164" fontId="7" fillId="0" borderId="7" xfId="1" applyNumberFormat="1" applyFont="1" applyFill="1" applyBorder="1" applyAlignment="1">
      <alignment vertical="center"/>
    </xf>
    <xf numFmtId="164" fontId="7" fillId="0" borderId="7" xfId="1" applyNumberFormat="1" applyFont="1" applyFill="1" applyBorder="1"/>
    <xf numFmtId="10" fontId="7" fillId="0" borderId="5" xfId="2" applyNumberFormat="1" applyFont="1" applyFill="1" applyBorder="1"/>
    <xf numFmtId="0" fontId="7" fillId="0" borderId="0" xfId="0" applyFont="1"/>
    <xf numFmtId="0" fontId="7" fillId="0" borderId="4" xfId="0" applyFont="1" applyFill="1" applyBorder="1"/>
    <xf numFmtId="0" fontId="7" fillId="0" borderId="8" xfId="0" applyFont="1" applyFill="1" applyBorder="1" applyAlignment="1">
      <alignment wrapText="1"/>
    </xf>
    <xf numFmtId="164" fontId="7" fillId="0" borderId="9" xfId="1" applyNumberFormat="1" applyFont="1" applyFill="1" applyBorder="1" applyAlignment="1">
      <alignment vertical="center"/>
    </xf>
    <xf numFmtId="164" fontId="7" fillId="0" borderId="9" xfId="1" applyNumberFormat="1" applyFont="1" applyFill="1" applyBorder="1"/>
    <xf numFmtId="10" fontId="7" fillId="0" borderId="10" xfId="2" applyNumberFormat="1" applyFont="1" applyFill="1" applyBorder="1"/>
    <xf numFmtId="0" fontId="7" fillId="0" borderId="0" xfId="0" applyFont="1" applyFill="1" applyBorder="1"/>
    <xf numFmtId="164" fontId="7" fillId="0" borderId="0" xfId="1" applyNumberFormat="1" applyFont="1" applyFill="1" applyBorder="1"/>
    <xf numFmtId="0" fontId="7" fillId="0" borderId="5" xfId="0" applyFont="1" applyFill="1" applyBorder="1"/>
    <xf numFmtId="0" fontId="6" fillId="0" borderId="11" xfId="0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vertical="center"/>
    </xf>
    <xf numFmtId="10" fontId="7" fillId="0" borderId="7" xfId="2" applyNumberFormat="1" applyFont="1" applyFill="1" applyBorder="1" applyAlignment="1">
      <alignment vertical="center"/>
    </xf>
    <xf numFmtId="10" fontId="7" fillId="0" borderId="9" xfId="2" applyNumberFormat="1" applyFont="1" applyFill="1" applyBorder="1" applyAlignment="1">
      <alignment vertical="center"/>
    </xf>
    <xf numFmtId="0" fontId="8" fillId="0" borderId="4" xfId="0" applyFont="1" applyBorder="1"/>
    <xf numFmtId="0" fontId="8" fillId="0" borderId="0" xfId="0" applyFont="1" applyBorder="1"/>
    <xf numFmtId="0" fontId="9" fillId="5" borderId="11" xfId="0" applyFont="1" applyFill="1" applyBorder="1"/>
    <xf numFmtId="164" fontId="9" fillId="5" borderId="11" xfId="1" applyNumberFormat="1" applyFont="1" applyFill="1" applyBorder="1"/>
    <xf numFmtId="10" fontId="9" fillId="5" borderId="12" xfId="3" applyNumberFormat="1" applyFont="1" applyFill="1" applyBorder="1" applyAlignment="1">
      <alignment vertical="center"/>
    </xf>
    <xf numFmtId="0" fontId="8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38" fontId="11" fillId="0" borderId="5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8" fillId="0" borderId="0" xfId="1" applyNumberFormat="1" applyFont="1" applyBorder="1"/>
    <xf numFmtId="0" fontId="8" fillId="0" borderId="5" xfId="0" applyFont="1" applyBorder="1"/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11" fillId="0" borderId="0" xfId="1" quotePrefix="1" applyNumberFormat="1" applyFont="1" applyBorder="1" applyAlignment="1">
      <alignment horizontal="left" wrapText="1"/>
    </xf>
    <xf numFmtId="164" fontId="11" fillId="0" borderId="0" xfId="1" applyNumberFormat="1" applyFont="1" applyBorder="1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4">
    <cellStyle name="Millares [0]" xfId="1" builtinId="6"/>
    <cellStyle name="Normal" xfId="0" builtinId="0"/>
    <cellStyle name="Porcentaje 3" xfId="2" xr:uid="{F79337AE-F949-489A-BF8C-38EB4653ED5B}"/>
    <cellStyle name="Porcentual 2 2" xfId="3" xr:uid="{2C6B12A2-7F85-4CC6-9180-6E5E6D58D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Gomez\Desktop\ejec%20vig%20y%20reserva%20%20ART%201%20ENERO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 DIC"/>
      <sheetName val="EJECUCION ENE"/>
      <sheetName val="EJECUCION ENE VIGENCIA"/>
      <sheetName val="Resumen ENE"/>
      <sheetName val="Resumen presentacion"/>
      <sheetName val="EJECUCION RESERVA ENE"/>
      <sheetName val="Resumen Res prestacion"/>
    </sheetNames>
    <sheetDataSet>
      <sheetData sheetId="0"/>
      <sheetData sheetId="1">
        <row r="10">
          <cell r="B10" t="str">
            <v>A-01-01-02</v>
          </cell>
          <cell r="D10" t="str">
            <v>CONTRIBUCIONES INHERENTES A LA NÓMINA</v>
          </cell>
          <cell r="E10">
            <v>6120800</v>
          </cell>
          <cell r="F10">
            <v>6120800</v>
          </cell>
        </row>
        <row r="12">
          <cell r="B12" t="str">
            <v>A-02-01</v>
          </cell>
          <cell r="D12" t="str">
            <v>ADQUISICIÓN DE ACTIVOS NO FINANCIEROS</v>
          </cell>
          <cell r="E12">
            <v>656228400.37</v>
          </cell>
          <cell r="F12">
            <v>0</v>
          </cell>
        </row>
        <row r="13">
          <cell r="B13" t="str">
            <v>A-02-02</v>
          </cell>
          <cell r="D13" t="str">
            <v>ADQUISICIONES DIFERENTES DE ACTIVOS</v>
          </cell>
          <cell r="E13">
            <v>354298409.16000003</v>
          </cell>
          <cell r="F13">
            <v>208961708.47</v>
          </cell>
        </row>
        <row r="21">
          <cell r="B21" t="str">
            <v>C-1710-1100-1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  <cell r="E21">
            <v>1290364200</v>
          </cell>
          <cell r="F21">
            <v>196706317</v>
          </cell>
        </row>
        <row r="22">
          <cell r="B22" t="str">
            <v>C-1710-1100-2</v>
          </cell>
          <cell r="D22" t="str">
            <v>IMPLEMENTACIÓN DE ACTIVIDADES PARA LA REACTIVACIÓN ECONÓMICA, SOCIAL Y AMBIENTAL EN LAS ZONAS FOCALIZADAS POR LOS PROGRAMAS DE DESARROLLO CON ENFOQUE TERRITORIAL - PDETNIVEL  NACIONAL</v>
          </cell>
          <cell r="E22">
            <v>88769766</v>
          </cell>
          <cell r="F22">
            <v>16850857</v>
          </cell>
        </row>
        <row r="25">
          <cell r="B25" t="str">
            <v>C-1710-1100-1</v>
          </cell>
          <cell r="D25" t="str">
            <v>IMPLEMENTACIÓN DE MECANISMOS DE PLANIFICACIÓN PARTICIPATIVA Y FORTALECIMIENTO DE CAPACIDADES A LOS ACTORES TERRITORIALES EN ZONAS PRIORIZADAS POR EL ACUERDO DE PAZ Y EL POSCONFLICTO A NIVEL  NACIONAL</v>
          </cell>
          <cell r="E25">
            <v>50000000</v>
          </cell>
          <cell r="F25">
            <v>34104496</v>
          </cell>
        </row>
        <row r="26">
          <cell r="B26" t="str">
            <v>C-1710-1100-1</v>
          </cell>
          <cell r="D26" t="str">
            <v>IMPLEMENTACIÓN DE MECANISMOS DE PLANIFICACIÓN PARTICIPATIVA Y FORTALECIMIENTO DE CAPACIDADES A LOS ACTORES TERRITORIALES EN ZONAS PRIORIZADAS POR EL ACUERDO DE PAZ Y EL POSCONFLICTO A NIVEL  NACIONAL</v>
          </cell>
          <cell r="E26">
            <v>91190323</v>
          </cell>
          <cell r="F26">
            <v>6000003</v>
          </cell>
        </row>
        <row r="27">
          <cell r="B27" t="str">
            <v>C-1710-1100-2</v>
          </cell>
          <cell r="D27" t="str">
            <v>IMPLEMENTACIÓN DE ACTIVIDADES PARA LA REACTIVACIÓN ECONÓMICA, SOCIAL Y AMBIENTAL EN LAS ZONAS FOCALIZADAS POR LOS PROGRAMAS DE DESARROLLO CON ENFOQUE TERRITORIAL - PDETNIVEL  NACIONAL</v>
          </cell>
          <cell r="E27">
            <v>8737545</v>
          </cell>
          <cell r="F27">
            <v>0</v>
          </cell>
        </row>
        <row r="28">
          <cell r="B28" t="str">
            <v>C-1710-1100-3</v>
          </cell>
          <cell r="D28" t="str">
            <v>IMPLEMENTACIÓN DE ESTRATEGIAS DE COFINANCIACIÓN EN EL MARCO DE LOS PROGRAMAS DE DESARROLLO CON ENFOQUE TERRITORIAL  NACIONAL - PREVIO CONCEPTO DNP</v>
          </cell>
          <cell r="E28">
            <v>181697355</v>
          </cell>
          <cell r="F28">
            <v>36503977</v>
          </cell>
        </row>
        <row r="29">
          <cell r="B29" t="str">
            <v>C-1710-1100-4</v>
          </cell>
          <cell r="D29" t="str">
            <v>IMPLEMENTACIÓN DE OBRAS DE PEQUEÑA Y MEDIANA INFRAESTRUCTURA PARA EL DESARROLLO DE LOS TERRITORIOS AFECTADOS POR EL CONFLICTO ARMADO Y CULTIVOS DE USO ILÍCITO</v>
          </cell>
          <cell r="E29">
            <v>1026291563</v>
          </cell>
          <cell r="F29">
            <v>0</v>
          </cell>
        </row>
        <row r="30">
          <cell r="B30" t="str">
            <v>C-1710-1100-4</v>
          </cell>
          <cell r="D30" t="str">
            <v>IMPLEMENTACIÓN DE OBRAS DE PEQUEÑA Y MEDIANA INFRAESTRUCTURA PARA EL DESARROLLO DE LOS TERRITORIOS AFECTADOS POR EL CONFLICTO ARMADO Y CULTIVOS DE USO ILÍCITO</v>
          </cell>
          <cell r="E30">
            <v>261205013</v>
          </cell>
          <cell r="F30">
            <v>0</v>
          </cell>
        </row>
        <row r="31">
          <cell r="B31" t="str">
            <v>C-1799-1100-5</v>
          </cell>
          <cell r="D31" t="str">
            <v>IMPLEMENTACIÓN DE LAS TECNOLOGÍAS DE INFORMACIÓN Y COMUNICACIONES PARA LA RENOVACIÓN DEL TERRITORIO  NACIONAL</v>
          </cell>
          <cell r="E31">
            <v>11850000</v>
          </cell>
          <cell r="F31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061A-94A3-4E88-8254-C66F16F28484}">
  <dimension ref="A1:H58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4" sqref="F14"/>
    </sheetView>
  </sheetViews>
  <sheetFormatPr baseColWidth="10" defaultRowHeight="15" x14ac:dyDescent="0.25"/>
  <cols>
    <col min="1" max="1" width="2.75" style="4" customWidth="1"/>
    <col min="2" max="2" width="14.5" style="4" customWidth="1"/>
    <col min="3" max="3" width="3" style="4" customWidth="1"/>
    <col min="4" max="4" width="65.25" style="4" customWidth="1"/>
    <col min="5" max="5" width="20.75" style="3" bestFit="1" customWidth="1"/>
    <col min="6" max="6" width="19.75" style="3" customWidth="1"/>
    <col min="7" max="7" width="20.75" style="3" bestFit="1" customWidth="1"/>
    <col min="8" max="8" width="11.75" style="4" customWidth="1"/>
    <col min="9" max="16384" width="11" style="4"/>
  </cols>
  <sheetData>
    <row r="1" spans="1:8" ht="31.5" customHeight="1" x14ac:dyDescent="0.4">
      <c r="A1" s="69" t="s">
        <v>10</v>
      </c>
      <c r="B1" s="70"/>
      <c r="C1" s="70"/>
      <c r="D1" s="70"/>
      <c r="E1" s="70"/>
      <c r="F1" s="70"/>
      <c r="G1" s="70"/>
      <c r="H1" s="71"/>
    </row>
    <row r="2" spans="1:8" ht="3" customHeight="1" x14ac:dyDescent="0.25">
      <c r="A2" s="72"/>
      <c r="B2" s="73"/>
      <c r="C2" s="73"/>
      <c r="D2" s="73"/>
      <c r="E2" s="73"/>
      <c r="F2" s="73"/>
      <c r="G2" s="73"/>
      <c r="H2" s="74"/>
    </row>
    <row r="3" spans="1:8" s="42" customFormat="1" ht="20.25" customHeight="1" x14ac:dyDescent="0.3">
      <c r="A3" s="43"/>
      <c r="B3" s="44"/>
      <c r="C3" s="44"/>
      <c r="D3" s="45" t="s">
        <v>11</v>
      </c>
      <c r="E3" s="75" t="s">
        <v>0</v>
      </c>
      <c r="F3" s="76"/>
      <c r="G3" s="76"/>
      <c r="H3" s="46"/>
    </row>
    <row r="4" spans="1:8" s="42" customFormat="1" ht="10.5" customHeight="1" x14ac:dyDescent="0.3">
      <c r="A4" s="47"/>
      <c r="B4" s="48"/>
      <c r="C4" s="48"/>
      <c r="D4" s="48"/>
      <c r="E4" s="49"/>
      <c r="F4" s="49"/>
      <c r="G4" s="49"/>
      <c r="H4" s="50"/>
    </row>
    <row r="5" spans="1:8" s="42" customFormat="1" ht="21.75" customHeight="1" x14ac:dyDescent="0.3">
      <c r="A5" s="37"/>
      <c r="B5" s="77" t="s">
        <v>1</v>
      </c>
      <c r="C5" s="78"/>
      <c r="D5" s="78"/>
      <c r="E5" s="78"/>
      <c r="F5" s="49"/>
      <c r="G5" s="49"/>
      <c r="H5" s="51"/>
    </row>
    <row r="6" spans="1:8" s="42" customFormat="1" ht="5.25" customHeight="1" thickBot="1" x14ac:dyDescent="0.35">
      <c r="A6" s="37"/>
      <c r="B6" s="38"/>
      <c r="C6" s="38"/>
      <c r="D6" s="38"/>
      <c r="E6" s="52"/>
      <c r="F6" s="52"/>
      <c r="G6" s="52"/>
      <c r="H6" s="53"/>
    </row>
    <row r="7" spans="1:8" s="59" customFormat="1" ht="66" customHeight="1" thickBot="1" x14ac:dyDescent="0.3">
      <c r="A7" s="58"/>
      <c r="B7" s="67" t="s">
        <v>9</v>
      </c>
      <c r="C7" s="68" t="s">
        <v>12</v>
      </c>
      <c r="D7" s="54" t="s">
        <v>13</v>
      </c>
      <c r="E7" s="55" t="s">
        <v>2</v>
      </c>
      <c r="F7" s="56" t="s">
        <v>3</v>
      </c>
      <c r="G7" s="56" t="s">
        <v>4</v>
      </c>
      <c r="H7" s="57" t="s">
        <v>5</v>
      </c>
    </row>
    <row r="8" spans="1:8" x14ac:dyDescent="0.25">
      <c r="A8" s="5"/>
      <c r="B8" s="12"/>
      <c r="C8" s="13"/>
      <c r="D8" s="14" t="s">
        <v>6</v>
      </c>
      <c r="E8" s="15">
        <f>SUM(E9:E11)</f>
        <v>1016647609.53</v>
      </c>
      <c r="F8" s="15">
        <f>SUM(F9:F11)</f>
        <v>215082508.47</v>
      </c>
      <c r="G8" s="15">
        <f>SUM(G9:G11)</f>
        <v>801565101.06000006</v>
      </c>
      <c r="H8" s="16">
        <f>+F8/E8</f>
        <v>0.21156053135209107</v>
      </c>
    </row>
    <row r="9" spans="1:8" s="23" customFormat="1" x14ac:dyDescent="0.25">
      <c r="A9" s="17"/>
      <c r="B9" s="18" t="str">
        <f>+'[1]EJECUCION ENE'!B10</f>
        <v>A-01-01-02</v>
      </c>
      <c r="C9" s="17"/>
      <c r="D9" s="19" t="str">
        <f>+'[1]EJECUCION ENE'!D10</f>
        <v>CONTRIBUCIONES INHERENTES A LA NÓMINA</v>
      </c>
      <c r="E9" s="20">
        <f>+'[1]EJECUCION ENE'!E10</f>
        <v>6120800</v>
      </c>
      <c r="F9" s="20">
        <f>+'[1]EJECUCION ENE'!F10</f>
        <v>6120800</v>
      </c>
      <c r="G9" s="21">
        <f>+E9-F9</f>
        <v>0</v>
      </c>
      <c r="H9" s="22">
        <f>+F9/E9</f>
        <v>1</v>
      </c>
    </row>
    <row r="10" spans="1:8" ht="15.75" customHeight="1" x14ac:dyDescent="0.25">
      <c r="A10" s="24"/>
      <c r="B10" s="18" t="str">
        <f>+'[1]EJECUCION ENE'!B12</f>
        <v>A-02-01</v>
      </c>
      <c r="C10" s="13"/>
      <c r="D10" s="19" t="str">
        <f>+'[1]EJECUCION ENE'!D12</f>
        <v>ADQUISICIÓN DE ACTIVOS NO FINANCIEROS</v>
      </c>
      <c r="E10" s="20">
        <f>+'[1]EJECUCION ENE'!E12</f>
        <v>656228400.37</v>
      </c>
      <c r="F10" s="20">
        <f>+'[1]EJECUCION ENE'!F12</f>
        <v>0</v>
      </c>
      <c r="G10" s="21">
        <f t="shared" ref="G10:G11" si="0">+E10-F10</f>
        <v>656228400.37</v>
      </c>
      <c r="H10" s="22">
        <f t="shared" ref="H10:H11" si="1">+F10/E10</f>
        <v>0</v>
      </c>
    </row>
    <row r="11" spans="1:8" ht="15.75" thickBot="1" x14ac:dyDescent="0.3">
      <c r="A11" s="5"/>
      <c r="B11" s="18" t="str">
        <f>+'[1]EJECUCION ENE'!B13</f>
        <v>A-02-02</v>
      </c>
      <c r="C11" s="13"/>
      <c r="D11" s="25" t="str">
        <f>+'[1]EJECUCION ENE'!D13</f>
        <v>ADQUISICIONES DIFERENTES DE ACTIVOS</v>
      </c>
      <c r="E11" s="26">
        <f>+'[1]EJECUCION ENE'!E13</f>
        <v>354298409.16000003</v>
      </c>
      <c r="F11" s="26">
        <f>+'[1]EJECUCION ENE'!F13</f>
        <v>208961708.47</v>
      </c>
      <c r="G11" s="27">
        <f t="shared" si="0"/>
        <v>145336700.69000003</v>
      </c>
      <c r="H11" s="28">
        <f t="shared" si="1"/>
        <v>0.58979014036620625</v>
      </c>
    </row>
    <row r="12" spans="1:8" ht="15" customHeight="1" thickBot="1" x14ac:dyDescent="0.3">
      <c r="A12" s="24"/>
      <c r="B12" s="12"/>
      <c r="C12" s="13"/>
      <c r="D12" s="29"/>
      <c r="E12" s="30"/>
      <c r="F12" s="30"/>
      <c r="G12" s="30"/>
      <c r="H12" s="31"/>
    </row>
    <row r="13" spans="1:8" ht="15.75" thickBot="1" x14ac:dyDescent="0.3">
      <c r="A13" s="5"/>
      <c r="B13" s="12"/>
      <c r="C13" s="13"/>
      <c r="D13" s="32" t="s">
        <v>7</v>
      </c>
      <c r="E13" s="33">
        <f>SUM(E14:E22)</f>
        <v>3010105765</v>
      </c>
      <c r="F13" s="33">
        <f>SUM(F14:F22)</f>
        <v>290165650</v>
      </c>
      <c r="G13" s="33">
        <f>SUM(G14:G22)</f>
        <v>2719940115</v>
      </c>
      <c r="H13" s="34">
        <f>+F13/E13</f>
        <v>9.6397160981484653E-2</v>
      </c>
    </row>
    <row r="14" spans="1:8" s="63" customFormat="1" ht="45" x14ac:dyDescent="0.25">
      <c r="A14" s="60">
        <v>1</v>
      </c>
      <c r="B14" s="61" t="str">
        <f>+'[1]EJECUCION ENE'!B21</f>
        <v>C-1710-1100-1</v>
      </c>
      <c r="C14" s="61">
        <v>11</v>
      </c>
      <c r="D14" s="62" t="str">
        <f>+'[1]EJECUCION ENE'!D21</f>
        <v>IMPLEMENTACIÓN DE MECANISMOS DE PLANIFICACIÓN PARTICIPATIVA Y FORTALECIMIENTO DE CAPACIDADES A LOS ACTORES TERRITORIALES EN ZONAS PRIORIZADAS POR EL ACUERDO DE PAZ Y EL POSCONFLICTO A NIVEL  NACIONAL</v>
      </c>
      <c r="E14" s="20">
        <f>+'[1]EJECUCION ENE'!E21</f>
        <v>1290364200</v>
      </c>
      <c r="F14" s="20">
        <f>+'[1]EJECUCION ENE'!F21</f>
        <v>196706317</v>
      </c>
      <c r="G14" s="20">
        <f t="shared" ref="G14:G22" si="2">+E14-F14</f>
        <v>1093657883</v>
      </c>
      <c r="H14" s="35">
        <f>+F14/E14</f>
        <v>0.15244247864285138</v>
      </c>
    </row>
    <row r="15" spans="1:8" s="63" customFormat="1" ht="45" x14ac:dyDescent="0.25">
      <c r="A15" s="60">
        <v>2</v>
      </c>
      <c r="B15" s="61" t="str">
        <f>+'[1]EJECUCION ENE'!B22</f>
        <v>C-1710-1100-2</v>
      </c>
      <c r="C15" s="61">
        <v>11</v>
      </c>
      <c r="D15" s="62" t="str">
        <f>+'[1]EJECUCION ENE'!D22</f>
        <v>IMPLEMENTACIÓN DE ACTIVIDADES PARA LA REACTIVACIÓN ECONÓMICA, SOCIAL Y AMBIENTAL EN LAS ZONAS FOCALIZADAS POR LOS PROGRAMAS DE DESARROLLO CON ENFOQUE TERRITORIAL - PDETNIVEL  NACIONAL</v>
      </c>
      <c r="E15" s="20">
        <f>+'[1]EJECUCION ENE'!E22</f>
        <v>88769766</v>
      </c>
      <c r="F15" s="20">
        <f>+'[1]EJECUCION ENE'!F22</f>
        <v>16850857</v>
      </c>
      <c r="G15" s="20">
        <f t="shared" si="2"/>
        <v>71918909</v>
      </c>
      <c r="H15" s="35">
        <f t="shared" ref="H15:H22" si="3">+F15/E15</f>
        <v>0.18982653395751883</v>
      </c>
    </row>
    <row r="16" spans="1:8" s="63" customFormat="1" ht="45" x14ac:dyDescent="0.25">
      <c r="A16" s="60">
        <v>3</v>
      </c>
      <c r="B16" s="61" t="str">
        <f>+'[1]EJECUCION ENE'!B25</f>
        <v>C-1710-1100-1</v>
      </c>
      <c r="C16" s="61">
        <v>10</v>
      </c>
      <c r="D16" s="62" t="str">
        <f>+'[1]EJECUCION ENE'!D25</f>
        <v>IMPLEMENTACIÓN DE MECANISMOS DE PLANIFICACIÓN PARTICIPATIVA Y FORTALECIMIENTO DE CAPACIDADES A LOS ACTORES TERRITORIALES EN ZONAS PRIORIZADAS POR EL ACUERDO DE PAZ Y EL POSCONFLICTO A NIVEL  NACIONAL</v>
      </c>
      <c r="E16" s="20">
        <f>+'[1]EJECUCION ENE'!E25</f>
        <v>50000000</v>
      </c>
      <c r="F16" s="20">
        <f>+'[1]EJECUCION ENE'!F25</f>
        <v>34104496</v>
      </c>
      <c r="G16" s="20">
        <f t="shared" si="2"/>
        <v>15895504</v>
      </c>
      <c r="H16" s="35">
        <f t="shared" si="3"/>
        <v>0.68208992000000002</v>
      </c>
    </row>
    <row r="17" spans="1:8" s="64" customFormat="1" ht="45" x14ac:dyDescent="0.25">
      <c r="A17" s="60">
        <v>4</v>
      </c>
      <c r="B17" s="61" t="str">
        <f>+'[1]EJECUCION ENE'!B26</f>
        <v>C-1710-1100-1</v>
      </c>
      <c r="C17" s="61">
        <v>16</v>
      </c>
      <c r="D17" s="62" t="str">
        <f>+'[1]EJECUCION ENE'!D26</f>
        <v>IMPLEMENTACIÓN DE MECANISMOS DE PLANIFICACIÓN PARTICIPATIVA Y FORTALECIMIENTO DE CAPACIDADES A LOS ACTORES TERRITORIALES EN ZONAS PRIORIZADAS POR EL ACUERDO DE PAZ Y EL POSCONFLICTO A NIVEL  NACIONAL</v>
      </c>
      <c r="E17" s="20">
        <f>+'[1]EJECUCION ENE'!E26</f>
        <v>91190323</v>
      </c>
      <c r="F17" s="20">
        <f>+'[1]EJECUCION ENE'!F26</f>
        <v>6000003</v>
      </c>
      <c r="G17" s="20">
        <f t="shared" si="2"/>
        <v>85190320</v>
      </c>
      <c r="H17" s="35">
        <f t="shared" si="3"/>
        <v>6.5796488076920179E-2</v>
      </c>
    </row>
    <row r="18" spans="1:8" s="64" customFormat="1" ht="45" x14ac:dyDescent="0.25">
      <c r="A18" s="60">
        <v>5</v>
      </c>
      <c r="B18" s="61" t="str">
        <f>+'[1]EJECUCION ENE'!B27</f>
        <v>C-1710-1100-2</v>
      </c>
      <c r="C18" s="61">
        <v>10</v>
      </c>
      <c r="D18" s="62" t="str">
        <f>+'[1]EJECUCION ENE'!D27</f>
        <v>IMPLEMENTACIÓN DE ACTIVIDADES PARA LA REACTIVACIÓN ECONÓMICA, SOCIAL Y AMBIENTAL EN LAS ZONAS FOCALIZADAS POR LOS PROGRAMAS DE DESARROLLO CON ENFOQUE TERRITORIAL - PDETNIVEL  NACIONAL</v>
      </c>
      <c r="E18" s="20">
        <f>+'[1]EJECUCION ENE'!E27</f>
        <v>8737545</v>
      </c>
      <c r="F18" s="20">
        <f>+'[1]EJECUCION ENE'!F27</f>
        <v>0</v>
      </c>
      <c r="G18" s="20">
        <f t="shared" si="2"/>
        <v>8737545</v>
      </c>
      <c r="H18" s="35">
        <f t="shared" si="3"/>
        <v>0</v>
      </c>
    </row>
    <row r="19" spans="1:8" s="64" customFormat="1" ht="45" x14ac:dyDescent="0.25">
      <c r="A19" s="60">
        <v>6</v>
      </c>
      <c r="B19" s="61" t="str">
        <f>+'[1]EJECUCION ENE'!B28</f>
        <v>C-1710-1100-3</v>
      </c>
      <c r="C19" s="61">
        <v>10</v>
      </c>
      <c r="D19" s="62" t="str">
        <f>+'[1]EJECUCION ENE'!D28</f>
        <v>IMPLEMENTACIÓN DE ESTRATEGIAS DE COFINANCIACIÓN EN EL MARCO DE LOS PROGRAMAS DE DESARROLLO CON ENFOQUE TERRITORIAL  NACIONAL - PREVIO CONCEPTO DNP</v>
      </c>
      <c r="E19" s="20">
        <f>+'[1]EJECUCION ENE'!E28</f>
        <v>181697355</v>
      </c>
      <c r="F19" s="20">
        <f>+'[1]EJECUCION ENE'!F28</f>
        <v>36503977</v>
      </c>
      <c r="G19" s="20">
        <f t="shared" si="2"/>
        <v>145193378</v>
      </c>
      <c r="H19" s="35">
        <f t="shared" si="3"/>
        <v>0.20090538467111974</v>
      </c>
    </row>
    <row r="20" spans="1:8" s="64" customFormat="1" ht="45" x14ac:dyDescent="0.25">
      <c r="A20" s="60">
        <v>7</v>
      </c>
      <c r="B20" s="61" t="str">
        <f>+'[1]EJECUCION ENE'!B29</f>
        <v>C-1710-1100-4</v>
      </c>
      <c r="C20" s="61">
        <v>11</v>
      </c>
      <c r="D20" s="62" t="str">
        <f>+'[1]EJECUCION ENE'!D29</f>
        <v>IMPLEMENTACIÓN DE OBRAS DE PEQUEÑA Y MEDIANA INFRAESTRUCTURA PARA EL DESARROLLO DE LOS TERRITORIOS AFECTADOS POR EL CONFLICTO ARMADO Y CULTIVOS DE USO ILÍCITO</v>
      </c>
      <c r="E20" s="20">
        <f>+'[1]EJECUCION ENE'!E29</f>
        <v>1026291563</v>
      </c>
      <c r="F20" s="20">
        <f>+'[1]EJECUCION ENE'!F29</f>
        <v>0</v>
      </c>
      <c r="G20" s="20">
        <f t="shared" si="2"/>
        <v>1026291563</v>
      </c>
      <c r="H20" s="35">
        <f t="shared" si="3"/>
        <v>0</v>
      </c>
    </row>
    <row r="21" spans="1:8" s="64" customFormat="1" ht="45" x14ac:dyDescent="0.25">
      <c r="A21" s="60">
        <v>8</v>
      </c>
      <c r="B21" s="61" t="str">
        <f>+'[1]EJECUCION ENE'!B30</f>
        <v>C-1710-1100-4</v>
      </c>
      <c r="C21" s="61">
        <v>16</v>
      </c>
      <c r="D21" s="62" t="str">
        <f>+'[1]EJECUCION ENE'!D30</f>
        <v>IMPLEMENTACIÓN DE OBRAS DE PEQUEÑA Y MEDIANA INFRAESTRUCTURA PARA EL DESARROLLO DE LOS TERRITORIOS AFECTADOS POR EL CONFLICTO ARMADO Y CULTIVOS DE USO ILÍCITO</v>
      </c>
      <c r="E21" s="20">
        <f>+'[1]EJECUCION ENE'!E30</f>
        <v>261205013</v>
      </c>
      <c r="F21" s="20">
        <f>+'[1]EJECUCION ENE'!F30</f>
        <v>0</v>
      </c>
      <c r="G21" s="20">
        <f t="shared" si="2"/>
        <v>261205013</v>
      </c>
      <c r="H21" s="35">
        <f t="shared" si="3"/>
        <v>0</v>
      </c>
    </row>
    <row r="22" spans="1:8" s="64" customFormat="1" ht="30.75" thickBot="1" x14ac:dyDescent="0.3">
      <c r="A22" s="60">
        <v>9</v>
      </c>
      <c r="B22" s="65" t="str">
        <f>+'[1]EJECUCION ENE'!B31</f>
        <v>C-1799-1100-5</v>
      </c>
      <c r="C22" s="65">
        <v>10</v>
      </c>
      <c r="D22" s="66" t="str">
        <f>+'[1]EJECUCION ENE'!D31</f>
        <v>IMPLEMENTACIÓN DE LAS TECNOLOGÍAS DE INFORMACIÓN Y COMUNICACIONES PARA LA RENOVACIÓN DEL TERRITORIO  NACIONAL</v>
      </c>
      <c r="E22" s="26">
        <f>+'[1]EJECUCION ENE'!E31</f>
        <v>11850000</v>
      </c>
      <c r="F22" s="26">
        <f>+'[1]EJECUCION ENE'!F31</f>
        <v>0</v>
      </c>
      <c r="G22" s="26">
        <f t="shared" si="2"/>
        <v>11850000</v>
      </c>
      <c r="H22" s="36">
        <f t="shared" si="3"/>
        <v>0</v>
      </c>
    </row>
    <row r="23" spans="1:8" ht="15.75" thickBot="1" x14ac:dyDescent="0.3">
      <c r="A23" s="5"/>
      <c r="B23" s="6"/>
      <c r="C23" s="6"/>
      <c r="D23" s="6"/>
      <c r="E23" s="1"/>
      <c r="F23" s="1"/>
      <c r="G23" s="1"/>
      <c r="H23" s="7"/>
    </row>
    <row r="24" spans="1:8" s="42" customFormat="1" ht="19.5" thickBot="1" x14ac:dyDescent="0.35">
      <c r="A24" s="37"/>
      <c r="B24" s="38"/>
      <c r="C24" s="38"/>
      <c r="D24" s="39" t="s">
        <v>8</v>
      </c>
      <c r="E24" s="40">
        <f>+E13+E8</f>
        <v>4026753374.5299997</v>
      </c>
      <c r="F24" s="40">
        <f>+F13+F8</f>
        <v>505248158.47000003</v>
      </c>
      <c r="G24" s="40">
        <f>+G13+G8</f>
        <v>3521505216.0599999</v>
      </c>
      <c r="H24" s="41">
        <f>+F24/E24</f>
        <v>0.1254728341859209</v>
      </c>
    </row>
    <row r="25" spans="1:8" ht="15.75" thickBot="1" x14ac:dyDescent="0.3">
      <c r="A25" s="8"/>
      <c r="B25" s="9"/>
      <c r="C25" s="9"/>
      <c r="D25" s="9"/>
      <c r="E25" s="2"/>
      <c r="F25" s="2"/>
      <c r="G25" s="2"/>
      <c r="H25" s="10"/>
    </row>
    <row r="27" spans="1:8" x14ac:dyDescent="0.25">
      <c r="F27" s="11"/>
    </row>
    <row r="28" spans="1:8" x14ac:dyDescent="0.25">
      <c r="F28" s="11"/>
    </row>
    <row r="29" spans="1:8" x14ac:dyDescent="0.25">
      <c r="F29" s="11"/>
    </row>
    <row r="33" spans="6:6" x14ac:dyDescent="0.25">
      <c r="F33" s="11"/>
    </row>
    <row r="34" spans="6:6" x14ac:dyDescent="0.25">
      <c r="F34" s="11"/>
    </row>
    <row r="35" spans="6:6" x14ac:dyDescent="0.25">
      <c r="F35" s="11"/>
    </row>
    <row r="36" spans="6:6" x14ac:dyDescent="0.25">
      <c r="F36" s="11"/>
    </row>
    <row r="37" spans="6:6" x14ac:dyDescent="0.25">
      <c r="F37" s="11"/>
    </row>
    <row r="38" spans="6:6" x14ac:dyDescent="0.25">
      <c r="F38" s="11"/>
    </row>
    <row r="39" spans="6:6" x14ac:dyDescent="0.25">
      <c r="F39" s="11"/>
    </row>
    <row r="40" spans="6:6" x14ac:dyDescent="0.25">
      <c r="F40" s="11"/>
    </row>
    <row r="41" spans="6:6" x14ac:dyDescent="0.25">
      <c r="F41" s="11"/>
    </row>
    <row r="42" spans="6:6" x14ac:dyDescent="0.25">
      <c r="F42" s="11"/>
    </row>
    <row r="43" spans="6:6" x14ac:dyDescent="0.25">
      <c r="F43" s="11"/>
    </row>
    <row r="44" spans="6:6" x14ac:dyDescent="0.25">
      <c r="F44" s="11"/>
    </row>
    <row r="45" spans="6:6" x14ac:dyDescent="0.25">
      <c r="F45" s="11"/>
    </row>
    <row r="46" spans="6:6" x14ac:dyDescent="0.25">
      <c r="F46" s="11"/>
    </row>
    <row r="47" spans="6:6" x14ac:dyDescent="0.25">
      <c r="F47" s="11"/>
    </row>
    <row r="48" spans="6:6" x14ac:dyDescent="0.25">
      <c r="F48" s="11"/>
    </row>
    <row r="49" spans="6:6" x14ac:dyDescent="0.25">
      <c r="F49" s="11"/>
    </row>
    <row r="50" spans="6:6" x14ac:dyDescent="0.25">
      <c r="F50" s="11"/>
    </row>
    <row r="51" spans="6:6" x14ac:dyDescent="0.25">
      <c r="F51" s="11"/>
    </row>
    <row r="52" spans="6:6" x14ac:dyDescent="0.25">
      <c r="F52" s="11"/>
    </row>
    <row r="53" spans="6:6" x14ac:dyDescent="0.25">
      <c r="F53" s="11"/>
    </row>
    <row r="54" spans="6:6" x14ac:dyDescent="0.25">
      <c r="F54" s="11"/>
    </row>
    <row r="55" spans="6:6" x14ac:dyDescent="0.25">
      <c r="F55" s="11"/>
    </row>
    <row r="56" spans="6:6" x14ac:dyDescent="0.25">
      <c r="F56" s="11"/>
    </row>
    <row r="57" spans="6:6" x14ac:dyDescent="0.25">
      <c r="F57" s="11"/>
    </row>
    <row r="58" spans="6:6" x14ac:dyDescent="0.25">
      <c r="F58" s="11"/>
    </row>
  </sheetData>
  <sheetProtection algorithmName="SHA-512" hashValue="m8eEfOC7ghJxrNFxonwpuwjZW9y/RcRJLyU50XB3bpU4TuyMNTyUY68THfBVky9dBYC0Uh2SH9r0PRdkmN9Fow==" saltValue="R/hC/8BdIKL1s3CrYb16Dg==" spinCount="100000" sheet="1" objects="1" scenarios="1"/>
  <mergeCells count="4">
    <mergeCell ref="A1:H1"/>
    <mergeCell ref="A2:H2"/>
    <mergeCell ref="E3:G3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dcterms:created xsi:type="dcterms:W3CDTF">2019-02-15T21:00:29Z</dcterms:created>
  <dcterms:modified xsi:type="dcterms:W3CDTF">2019-03-04T19:54:29Z</dcterms:modified>
</cp:coreProperties>
</file>