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2. FEBRERO 2020\"/>
    </mc:Choice>
  </mc:AlternateContent>
  <xr:revisionPtr revIDLastSave="0" documentId="13_ncr:1_{0089BF54-F424-441D-85CC-15D459F13E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BRERO 202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2" i="3" l="1"/>
  <c r="I26" i="3"/>
  <c r="J26" i="3"/>
  <c r="K26" i="3"/>
  <c r="K39" i="3" l="1"/>
  <c r="L54" i="3"/>
  <c r="L66" i="3"/>
  <c r="L49" i="3"/>
  <c r="L84" i="3"/>
  <c r="L83" i="3"/>
  <c r="L82" i="3"/>
  <c r="L81" i="3"/>
  <c r="L80" i="3"/>
  <c r="L79" i="3"/>
  <c r="L77" i="3"/>
  <c r="L76" i="3"/>
  <c r="L75" i="3"/>
  <c r="L74" i="3" s="1"/>
  <c r="L73" i="3"/>
  <c r="L72" i="3"/>
  <c r="L71" i="3"/>
  <c r="L69" i="3"/>
  <c r="L68" i="3"/>
  <c r="L67" i="3"/>
  <c r="L65" i="3"/>
  <c r="L64" i="3"/>
  <c r="L63" i="3"/>
  <c r="L62" i="3"/>
  <c r="L61" i="3"/>
  <c r="L60" i="3"/>
  <c r="L59" i="3"/>
  <c r="L58" i="3"/>
  <c r="L57" i="3"/>
  <c r="L56" i="3"/>
  <c r="L55" i="3"/>
  <c r="L53" i="3"/>
  <c r="L52" i="3"/>
  <c r="L51" i="3"/>
  <c r="L50" i="3"/>
  <c r="L48" i="3"/>
  <c r="L47" i="3"/>
  <c r="L46" i="3"/>
  <c r="L45" i="3"/>
  <c r="L44" i="3"/>
  <c r="L43" i="3"/>
  <c r="L42" i="3"/>
  <c r="L41" i="3"/>
  <c r="L40" i="3"/>
  <c r="L38" i="3"/>
  <c r="L37" i="3"/>
  <c r="L36" i="3"/>
  <c r="L35" i="3"/>
  <c r="L31" i="3"/>
  <c r="L30" i="3"/>
  <c r="L29" i="3"/>
  <c r="L28" i="3"/>
  <c r="L27" i="3"/>
  <c r="L25" i="3"/>
  <c r="L24" i="3"/>
  <c r="L23" i="3"/>
  <c r="L22" i="3"/>
  <c r="L21" i="3"/>
  <c r="L20" i="3"/>
  <c r="L19" i="3"/>
  <c r="L11" i="3"/>
  <c r="L12" i="3"/>
  <c r="L13" i="3"/>
  <c r="L14" i="3"/>
  <c r="L15" i="3"/>
  <c r="L16" i="3"/>
  <c r="L17" i="3"/>
  <c r="L10" i="3"/>
  <c r="J78" i="3"/>
  <c r="K78" i="3"/>
  <c r="J74" i="3"/>
  <c r="K74" i="3"/>
  <c r="J70" i="3"/>
  <c r="K70" i="3"/>
  <c r="J39" i="3"/>
  <c r="J34" i="3"/>
  <c r="K34" i="3"/>
  <c r="J18" i="3"/>
  <c r="K18" i="3"/>
  <c r="K7" i="3" s="1"/>
  <c r="J9" i="3"/>
  <c r="J8" i="3" s="1"/>
  <c r="K9" i="3"/>
  <c r="K8" i="3" s="1"/>
  <c r="L70" i="3" l="1"/>
  <c r="L26" i="3"/>
  <c r="L18" i="3"/>
  <c r="J7" i="3"/>
  <c r="L78" i="3"/>
  <c r="L34" i="3"/>
  <c r="L39" i="3"/>
  <c r="L9" i="3"/>
  <c r="L8" i="3" s="1"/>
  <c r="J33" i="3"/>
  <c r="K33" i="3"/>
  <c r="K6" i="3" s="1"/>
  <c r="K5" i="3" s="1"/>
  <c r="L7" i="3" l="1"/>
  <c r="J6" i="3"/>
  <c r="J5" i="3" s="1"/>
  <c r="L33" i="3"/>
  <c r="L6" i="3" l="1"/>
  <c r="L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tc={051411BF-E5CD-4ED8-9514-6CCB5B1F5C27}</author>
    <author>tc={0B91B49D-AF55-42E2-AA6D-F3C56346ADA4}</author>
    <author>tc={35E6AF65-9EEF-4127-9AAE-610ABC13F792}</author>
    <author>tc={01E7E94E-E5E8-4564-A5BC-DD46BB847C54}</author>
    <author>tc={50E1DDF5-5CB8-4813-9EE9-3EC73871FD64}</author>
    <author>tc={142CFACC-E116-49C7-83CB-21849E60AFA6}</author>
    <author>tc={B55C3AA4-4DB1-4C39-AF19-81E9DDFFDB86}</author>
  </authors>
  <commentList>
    <comment ref="I7" authorId="0" shapeId="0" xr:uid="{051411BF-E5CD-4ED8-9514-6CCB5B1F5C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 PPTAL GASTOS DE PERSONAL ACUERDO 001 DEL 2020 $2.844.000.000</t>
      </text>
    </comment>
    <comment ref="I39" authorId="1" shapeId="0" xr:uid="{0B91B49D-AF55-42E2-AA6D-F3C56346AD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BLOQUEO CUENTA EN FEBRERO $963.000.000</t>
      </text>
    </comment>
    <comment ref="I78" authorId="2" shapeId="0" xr:uid="{35E6AF65-9EEF-4127-9AAE-610ABC13F79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TOTAL BLOQUEADO INVERSION EN FEBRERO $2.727.000.000</t>
      </text>
    </comment>
    <comment ref="I79" authorId="3" shapeId="0" xr:uid="{01E7E94E-E5E8-4564-A5BC-DD46BB847C5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BLOQUEO AL PROYECTO $673.000.000</t>
      </text>
    </comment>
    <comment ref="I80" authorId="4" shapeId="0" xr:uid="{50E1DDF5-5CB8-4813-9EE9-3EC73871FD6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BLOQUEO AL PROYECTO $500.000.000</t>
      </text>
    </comment>
    <comment ref="I82" authorId="5" shapeId="0" xr:uid="{142CFACC-E116-49C7-83CB-21849E60AFA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BLOQUEO AL PROYECTO $150.000.000</t>
      </text>
    </comment>
    <comment ref="I84" authorId="6" shapeId="0" xr:uid="{B55C3AA4-4DB1-4C39-AF19-81E9DDFFDB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BLOQUEO AL PROYECTO $1.404.000.000</t>
      </text>
    </comment>
  </commentList>
</comments>
</file>

<file path=xl/sharedStrings.xml><?xml version="1.0" encoding="utf-8"?>
<sst xmlns="http://schemas.openxmlformats.org/spreadsheetml/2006/main" count="526" uniqueCount="128">
  <si>
    <t/>
  </si>
  <si>
    <t>TIPO</t>
  </si>
  <si>
    <t>CTA</t>
  </si>
  <si>
    <t>SUBC</t>
  </si>
  <si>
    <t>OBJG</t>
  </si>
  <si>
    <t>ORD</t>
  </si>
  <si>
    <t>CONCEPTO</t>
  </si>
  <si>
    <t>A</t>
  </si>
  <si>
    <t xml:space="preserve">FUNCIONAMIENTO </t>
  </si>
  <si>
    <t>10</t>
  </si>
  <si>
    <t>01</t>
  </si>
  <si>
    <t>GASTOS DE PERSONAL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</si>
  <si>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</si>
  <si>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</si>
  <si>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</si>
  <si>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</si>
  <si>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</si>
  <si>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</si>
  <si>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</si>
  <si>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</si>
  <si>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</si>
  <si>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</si>
  <si>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</si>
  <si>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</si>
  <si>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</si>
  <si>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</si>
  <si>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</si>
  <si>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</si>
  <si>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</si>
  <si>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</si>
  <si>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</si>
  <si>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</si>
  <si>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</si>
  <si>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</si>
  <si>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</si>
  <si>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</si>
  <si>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</si>
  <si>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</si>
  <si>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</si>
  <si>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</si>
  <si>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</si>
  <si>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</si>
  <si>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</si>
  <si>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</si>
  <si>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</si>
  <si>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</si>
  <si>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</si>
  <si>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</si>
  <si>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</si>
  <si>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ADQUISICIÓN DE BIENES  Y SERVICIOS</t>
  </si>
  <si>
    <t>ADQUISICIÓN DE ACTIVOS NO FINANCIEROS</t>
  </si>
  <si>
    <t>MUEBLES, INSTRUMENTOS MUSICALES, ARTÍCULOS DE DEPORTE Y ANTIGÜEDADES</t>
  </si>
  <si>
    <t>MAQUINARIA Y EQUIPO</t>
  </si>
  <si>
    <t>MAQUINARIA Y APARATOS ELÉCTRICOS</t>
  </si>
  <si>
    <t>PRODUCTOS DE LA PROPIEDAD INTELECTUAL</t>
  </si>
  <si>
    <t>ADQUISICIONES DIFERENTES DE ACTIVOS</t>
  </si>
  <si>
    <t>PASTA O PULPA, PAPEL Y PRODUCTOS DE PAPEL; IMPRESOS Y ARTÍCULOS RELACIONADOS</t>
  </si>
  <si>
    <t>PRODUCTOS DE HORNOS DE COQUE; PRODUCTOS DE REFINACIÓN DE PETRÓLEO Y COMBUSTIBLE NUCLEAR</t>
  </si>
  <si>
    <t>PRODUCTOS DE CAUCHO Y PLÁSTICO</t>
  </si>
  <si>
    <t>OTROS BIENES TRANSPORTABLES N.C.P.</t>
  </si>
  <si>
    <t>PRODUCTOS METÁLICOS ELABORADOS (EXCEPTO MAQUINARIA Y EQUIPO)</t>
  </si>
  <si>
    <t>MAQUINARIA DE OFICINA, CONTABILIDAD E INFORMÁTICA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</si>
  <si>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</si>
  <si>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</si>
  <si>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</si>
  <si>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</si>
  <si>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</si>
  <si>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</si>
  <si>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</si>
  <si>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</si>
  <si>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</si>
  <si>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</si>
  <si>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</si>
  <si>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</si>
  <si>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</si>
  <si>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</si>
  <si>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</si>
  <si>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</si>
  <si>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</si>
  <si>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</si>
  <si>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</si>
  <si>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</si>
  <si>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</si>
  <si>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</si>
  <si>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VIÁTICOS DE LOS FUNCIONARIOS EN COMISIÓN</t>
  </si>
  <si>
    <t>TRANSFERENCIAS CORRIENTES</t>
  </si>
  <si>
    <t>04</t>
  </si>
  <si>
    <t>012</t>
  </si>
  <si>
    <t>INCAPACIDADES (NO DE PENSIONES)</t>
  </si>
  <si>
    <t>LICENCIAS DE MATERNIDAD Y PATERNIDAD (NO DE PENSIONES)</t>
  </si>
  <si>
    <t>SENTENCIAS</t>
  </si>
  <si>
    <t>08</t>
  </si>
  <si>
    <t>GASTOS POR TRIBUTOS, MULTAS, SANCIONES E INTERESES DE MORA</t>
  </si>
  <si>
    <t>IMPUESTO SOBRE VEHÍCULOS AUTOMOTORES</t>
  </si>
  <si>
    <t>CUOTA DE FISCALIZACIÓN Y AUDITAJE</t>
  </si>
  <si>
    <t>05</t>
  </si>
  <si>
    <t>IMPUESTOS, CONTRIBUCIONES Y TASAS</t>
  </si>
  <si>
    <t>C</t>
  </si>
  <si>
    <t>INVERSION</t>
  </si>
  <si>
    <t>0212</t>
  </si>
  <si>
    <t>1000</t>
  </si>
  <si>
    <t>5</t>
  </si>
  <si>
    <t>0</t>
  </si>
  <si>
    <t>1710009</t>
  </si>
  <si>
    <t>ADQUISICIÓN DE BIENES Y SERVICIOS - DOCUMENTOS DE EVALUACIÓN - APOYO A LA IMPLEMENTACIÓN DE ESQUEMAS DE FINANCIACIÓN, COFINANCIACIÓN Y SEGUIMIENTO DE PROYECTOS QUE CONTRIBUYAN AL DESARROLLO DE LOS TERRITORIOS PRIORIZADOS A NIVEL  NACIONAL</t>
  </si>
  <si>
    <t>6</t>
  </si>
  <si>
    <t>1710011</t>
  </si>
  <si>
    <t>1710012</t>
  </si>
  <si>
    <t>7</t>
  </si>
  <si>
    <t>1799001</t>
  </si>
  <si>
    <t>1799031</t>
  </si>
  <si>
    <t>8</t>
  </si>
  <si>
    <t>1710003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</si>
  <si>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</si>
  <si>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SUBORD</t>
  </si>
  <si>
    <t>PRESUPUESTO INICIAL</t>
  </si>
  <si>
    <t>MODIFICACIONES</t>
  </si>
  <si>
    <t>PRESUPUESTO FINAL DEL PERIODO</t>
  </si>
  <si>
    <t>CONTRACREDITO</t>
  </si>
  <si>
    <t>CREDITO</t>
  </si>
  <si>
    <t>TOTAL PRESUPUESTO 2020</t>
  </si>
  <si>
    <t>UNIDAD EJECUTORA: 02-14-01 AGENCIA DE RENOVACIÓN DEL TERRITORIO ART - GESTIÓN GENERAL FEBRERO DEL 2020</t>
  </si>
  <si>
    <t>030</t>
  </si>
  <si>
    <t>BONIFICACIÓN DE DIRECCIÓN</t>
  </si>
  <si>
    <t>ADQUISICIÓN DE BIENES Y SERVICIOS - SERVICIO DE APOYO AL FORTALECIMIENTO DE CAPACIDADES TERRITORIALES EN LOS MUNICIPIOS PDET - APOYO A LA IMPLEMENTACIÓN DE LOS  PDET EN LAS ZONAS PRIORIZADAS A NIVEL  NACIONAL</t>
  </si>
  <si>
    <t>ADQUISICIÓN DE BIENES Y SERVICIOS - SERVICIO DE APOYO A LA GESTIÓN DE INICIATIVAS INCLUIDAS EN LOS PDET - APOYO A LA IMPLEMENTACIÓN DE LOS – PDET EN LAS ZONAS PRIORIZADAS A NIVEL  NACIONAL</t>
  </si>
  <si>
    <t>ADQUISICIÓN DE BIENES Y SERVICIOS - SERVICIOS DE INFORMACIÓN PARA LA GESTIÓN ADMINISTRATIVA - IMPLEMENTACIÓN DE LAS TECNOLOGÍAS DE INFORMACIÓN Y COMUNICACIONES PARA LA RENOVACIÓN DEL TERRITORIO  NAL</t>
  </si>
  <si>
    <t>ADQUISICIÓN DE BIENES Y SERVICIOS - DOCUMENTOS METODOLÓGICOS - IMPLEMENTACIÓN DE LAS TECNOLOGÍAS DE INFORMACIÓN Y COMUNICACIONES PARA LA RENOVACIÓN DEL TERRITORIO  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</si>
</sst>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1" tint="0.249977111117893"/>
        <bgColor rgb="FF2D77C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7">
    <xf numFmtId="0" fontId="0" fillId="0" borderId="0" xfId="0" applyFont="1" applyFill="1" applyBorder="1"/>
    <xf numFmtId="0" fontId="3" fillId="2" borderId="0" xfId="0" applyFont="1" applyFill="1" applyBorder="1" applyAlignment="1">
      <alignment vertical="center"/>
    </xf>
    <xf numFmtId="41" fontId="5" fillId="0" borderId="0" xfId="1" applyFont="1" applyFill="1" applyBorder="1" applyAlignment="1"/>
    <xf numFmtId="0" fontId="12" fillId="0" borderId="12" xfId="0" applyNumberFormat="1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vertical="center" readingOrder="1"/>
    </xf>
    <xf numFmtId="41" fontId="12" fillId="0" borderId="0" xfId="1" applyFont="1" applyFill="1" applyBorder="1" applyAlignment="1">
      <alignment horizontal="right" vertical="center" readingOrder="1"/>
    </xf>
    <xf numFmtId="41" fontId="13" fillId="0" borderId="0" xfId="1" applyFont="1" applyFill="1" applyBorder="1" applyAlignment="1"/>
    <xf numFmtId="41" fontId="13" fillId="0" borderId="11" xfId="1" applyFont="1" applyFill="1" applyBorder="1" applyAlignment="1"/>
    <xf numFmtId="0" fontId="13" fillId="0" borderId="0" xfId="0" applyFont="1" applyFill="1" applyBorder="1" applyAlignment="1"/>
    <xf numFmtId="49" fontId="12" fillId="0" borderId="12" xfId="0" applyNumberFormat="1" applyFont="1" applyFill="1" applyBorder="1" applyAlignment="1">
      <alignment vertical="center" readingOrder="1"/>
    </xf>
    <xf numFmtId="49" fontId="12" fillId="0" borderId="0" xfId="0" applyNumberFormat="1" applyFont="1" applyFill="1" applyBorder="1" applyAlignment="1">
      <alignment vertical="center" readingOrder="1"/>
    </xf>
    <xf numFmtId="0" fontId="12" fillId="0" borderId="6" xfId="0" applyFont="1" applyBorder="1" applyAlignment="1">
      <alignment vertical="top" wrapText="1" readingOrder="1"/>
    </xf>
    <xf numFmtId="0" fontId="12" fillId="0" borderId="0" xfId="0" applyNumberFormat="1" applyFont="1" applyFill="1" applyBorder="1" applyAlignment="1">
      <alignment vertical="top" readingOrder="1"/>
    </xf>
    <xf numFmtId="41" fontId="12" fillId="0" borderId="0" xfId="1" applyFont="1" applyFill="1" applyBorder="1" applyAlignment="1">
      <alignment vertical="top" readingOrder="1"/>
    </xf>
    <xf numFmtId="41" fontId="4" fillId="4" borderId="2" xfId="1" applyFont="1" applyFill="1" applyBorder="1" applyAlignment="1">
      <alignment horizontal="center" vertical="center" wrapText="1" readingOrder="1"/>
    </xf>
    <xf numFmtId="41" fontId="4" fillId="4" borderId="3" xfId="1" applyFont="1" applyFill="1" applyBorder="1" applyAlignment="1">
      <alignment horizontal="center" vertical="center" wrapText="1" readingOrder="1"/>
    </xf>
    <xf numFmtId="41" fontId="4" fillId="4" borderId="4" xfId="1" applyFont="1" applyFill="1" applyBorder="1" applyAlignment="1">
      <alignment horizontal="center" vertical="center" wrapText="1" readingOrder="1"/>
    </xf>
    <xf numFmtId="41" fontId="4" fillId="5" borderId="8" xfId="1" applyFont="1" applyFill="1" applyBorder="1" applyAlignment="1">
      <alignment horizontal="center" vertical="center" wrapText="1"/>
    </xf>
    <xf numFmtId="41" fontId="4" fillId="5" borderId="9" xfId="1" applyFont="1" applyFill="1" applyBorder="1" applyAlignment="1">
      <alignment horizontal="center" vertical="center" wrapText="1"/>
    </xf>
    <xf numFmtId="41" fontId="4" fillId="6" borderId="13" xfId="1" applyFont="1" applyFill="1" applyBorder="1" applyAlignment="1">
      <alignment horizontal="center" vertical="center" wrapText="1" readingOrder="1"/>
    </xf>
    <xf numFmtId="0" fontId="5" fillId="0" borderId="0" xfId="0" applyFont="1"/>
    <xf numFmtId="41" fontId="4" fillId="4" borderId="12" xfId="1" applyFont="1" applyFill="1" applyBorder="1" applyAlignment="1">
      <alignment horizontal="center" vertical="center" wrapText="1" readingOrder="1"/>
    </xf>
    <xf numFmtId="41" fontId="4" fillId="4" borderId="0" xfId="1" applyFont="1" applyFill="1" applyBorder="1" applyAlignment="1">
      <alignment horizontal="center" vertical="center" wrapText="1" readingOrder="1"/>
    </xf>
    <xf numFmtId="41" fontId="4" fillId="4" borderId="11" xfId="1" applyFont="1" applyFill="1" applyBorder="1" applyAlignment="1">
      <alignment horizontal="center" vertical="center" wrapText="1" readingOrder="1"/>
    </xf>
    <xf numFmtId="41" fontId="4" fillId="5" borderId="13" xfId="1" applyFont="1" applyFill="1" applyBorder="1" applyAlignment="1">
      <alignment horizontal="center" vertical="center" wrapText="1"/>
    </xf>
    <xf numFmtId="41" fontId="4" fillId="6" borderId="14" xfId="1" applyFont="1" applyFill="1" applyBorder="1" applyAlignment="1">
      <alignment horizontal="center" vertical="center" wrapText="1" readingOrder="1"/>
    </xf>
    <xf numFmtId="41" fontId="4" fillId="4" borderId="5" xfId="1" applyFont="1" applyFill="1" applyBorder="1" applyAlignment="1">
      <alignment horizontal="center" vertical="center" wrapText="1" readingOrder="1"/>
    </xf>
    <xf numFmtId="41" fontId="4" fillId="4" borderId="6" xfId="1" applyFont="1" applyFill="1" applyBorder="1" applyAlignment="1">
      <alignment horizontal="center" vertical="center" wrapText="1" readingOrder="1"/>
    </xf>
    <xf numFmtId="41" fontId="4" fillId="4" borderId="7" xfId="1" applyFont="1" applyFill="1" applyBorder="1" applyAlignment="1">
      <alignment horizontal="center" vertical="center" wrapText="1" readingOrder="1"/>
    </xf>
    <xf numFmtId="41" fontId="4" fillId="5" borderId="10" xfId="1" applyFont="1" applyFill="1" applyBorder="1" applyAlignment="1">
      <alignment horizontal="center" vertical="center" wrapText="1"/>
    </xf>
    <xf numFmtId="41" fontId="4" fillId="6" borderId="10" xfId="1" applyFont="1" applyFill="1" applyBorder="1" applyAlignment="1">
      <alignment horizontal="center" vertical="center" wrapText="1" readingOrder="1"/>
    </xf>
    <xf numFmtId="41" fontId="5" fillId="0" borderId="0" xfId="0" applyNumberFormat="1" applyFont="1"/>
    <xf numFmtId="0" fontId="6" fillId="4" borderId="8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5" borderId="1" xfId="0" applyFont="1" applyFill="1" applyBorder="1" applyAlignment="1">
      <alignment vertical="center" readingOrder="1"/>
    </xf>
    <xf numFmtId="41" fontId="6" fillId="4" borderId="1" xfId="1" applyFont="1" applyFill="1" applyBorder="1" applyAlignment="1">
      <alignment horizontal="left" vertical="center" wrapText="1" readingOrder="1"/>
    </xf>
    <xf numFmtId="0" fontId="7" fillId="0" borderId="0" xfId="0" applyFont="1"/>
    <xf numFmtId="0" fontId="6" fillId="7" borderId="8" xfId="0" applyFont="1" applyFill="1" applyBorder="1" applyAlignment="1">
      <alignment vertical="center" readingOrder="1"/>
    </xf>
    <xf numFmtId="0" fontId="6" fillId="7" borderId="1" xfId="0" applyFont="1" applyFill="1" applyBorder="1" applyAlignment="1">
      <alignment vertical="center" readingOrder="1"/>
    </xf>
    <xf numFmtId="41" fontId="6" fillId="7" borderId="1" xfId="1" applyFont="1" applyFill="1" applyBorder="1" applyAlignment="1">
      <alignment horizontal="right" vertical="center" readingOrder="1"/>
    </xf>
    <xf numFmtId="0" fontId="8" fillId="0" borderId="0" xfId="0" applyFont="1"/>
    <xf numFmtId="0" fontId="4" fillId="8" borderId="8" xfId="0" applyFont="1" applyFill="1" applyBorder="1" applyAlignment="1">
      <alignment vertical="center" readingOrder="1"/>
    </xf>
    <xf numFmtId="0" fontId="4" fillId="8" borderId="1" xfId="0" applyFont="1" applyFill="1" applyBorder="1" applyAlignment="1">
      <alignment vertical="center" readingOrder="1"/>
    </xf>
    <xf numFmtId="41" fontId="4" fillId="8" borderId="1" xfId="1" applyFont="1" applyFill="1" applyBorder="1" applyAlignment="1">
      <alignment horizontal="right" vertical="center" readingOrder="1"/>
    </xf>
    <xf numFmtId="0" fontId="9" fillId="0" borderId="0" xfId="0" applyFont="1"/>
    <xf numFmtId="0" fontId="10" fillId="8" borderId="8" xfId="0" applyFont="1" applyFill="1" applyBorder="1" applyAlignment="1">
      <alignment vertical="center" readingOrder="1"/>
    </xf>
    <xf numFmtId="0" fontId="10" fillId="8" borderId="1" xfId="0" applyFont="1" applyFill="1" applyBorder="1" applyAlignment="1">
      <alignment vertical="center" readingOrder="1"/>
    </xf>
    <xf numFmtId="41" fontId="10" fillId="8" borderId="1" xfId="1" applyFont="1" applyFill="1" applyBorder="1" applyAlignment="1">
      <alignment horizontal="right" vertical="center" readingOrder="1"/>
    </xf>
    <xf numFmtId="41" fontId="11" fillId="8" borderId="1" xfId="0" applyNumberFormat="1" applyFont="1" applyFill="1" applyBorder="1"/>
    <xf numFmtId="0" fontId="11" fillId="8" borderId="1" xfId="0" applyFont="1" applyFill="1" applyBorder="1"/>
    <xf numFmtId="41" fontId="10" fillId="8" borderId="1" xfId="1" applyFont="1" applyFill="1" applyBorder="1" applyAlignment="1">
      <alignment vertical="center" readingOrder="1"/>
    </xf>
    <xf numFmtId="0" fontId="13" fillId="0" borderId="0" xfId="0" applyFont="1"/>
    <xf numFmtId="0" fontId="12" fillId="0" borderId="12" xfId="0" applyFont="1" applyBorder="1" applyAlignment="1">
      <alignment vertical="center" readingOrder="1"/>
    </xf>
    <xf numFmtId="0" fontId="12" fillId="0" borderId="0" xfId="0" applyFont="1" applyAlignment="1">
      <alignment vertical="center" readingOrder="1"/>
    </xf>
    <xf numFmtId="0" fontId="11" fillId="0" borderId="0" xfId="0" applyFont="1"/>
    <xf numFmtId="0" fontId="12" fillId="0" borderId="0" xfId="0" applyFont="1" applyAlignment="1">
      <alignment vertical="center" wrapText="1" readingOrder="1"/>
    </xf>
    <xf numFmtId="0" fontId="4" fillId="7" borderId="8" xfId="0" applyFont="1" applyFill="1" applyBorder="1" applyAlignment="1">
      <alignment vertical="center" readingOrder="1"/>
    </xf>
    <xf numFmtId="0" fontId="4" fillId="7" borderId="1" xfId="0" applyFont="1" applyFill="1" applyBorder="1" applyAlignment="1">
      <alignment vertical="center" readingOrder="1"/>
    </xf>
    <xf numFmtId="41" fontId="4" fillId="7" borderId="1" xfId="1" applyFont="1" applyFill="1" applyBorder="1" applyAlignment="1">
      <alignment horizontal="right" vertical="center" readingOrder="1"/>
    </xf>
    <xf numFmtId="41" fontId="4" fillId="7" borderId="9" xfId="1" applyFont="1" applyFill="1" applyBorder="1" applyAlignment="1">
      <alignment horizontal="right" vertical="center" readingOrder="1"/>
    </xf>
    <xf numFmtId="0" fontId="6" fillId="5" borderId="8" xfId="0" applyFont="1" applyFill="1" applyBorder="1" applyAlignment="1">
      <alignment vertical="center" readingOrder="1"/>
    </xf>
    <xf numFmtId="41" fontId="6" fillId="5" borderId="1" xfId="1" applyFont="1" applyFill="1" applyBorder="1" applyAlignment="1">
      <alignment horizontal="right" vertical="center" readingOrder="1"/>
    </xf>
    <xf numFmtId="0" fontId="12" fillId="0" borderId="12" xfId="0" applyNumberFormat="1" applyFont="1" applyFill="1" applyBorder="1" applyAlignment="1">
      <alignment horizontal="left" vertical="center" readingOrder="1"/>
    </xf>
    <xf numFmtId="0" fontId="12" fillId="0" borderId="0" xfId="0" applyNumberFormat="1" applyFont="1" applyFill="1" applyBorder="1" applyAlignment="1">
      <alignment horizontal="left" vertical="center" readingOrder="1"/>
    </xf>
    <xf numFmtId="0" fontId="12" fillId="0" borderId="0" xfId="0" applyFont="1" applyAlignment="1">
      <alignment horizontal="left" vertical="center" wrapText="1" readingOrder="1"/>
    </xf>
    <xf numFmtId="41" fontId="12" fillId="0" borderId="0" xfId="1" applyFont="1" applyFill="1" applyBorder="1" applyAlignment="1">
      <alignment horizontal="left" vertical="center" readingOrder="1"/>
    </xf>
    <xf numFmtId="41" fontId="13" fillId="0" borderId="0" xfId="1" applyFont="1" applyFill="1" applyBorder="1" applyAlignment="1">
      <alignment horizontal="left" vertical="center"/>
    </xf>
    <xf numFmtId="41" fontId="13" fillId="0" borderId="11" xfId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5" xfId="0" applyNumberFormat="1" applyFont="1" applyFill="1" applyBorder="1" applyAlignment="1">
      <alignment horizontal="left" vertical="center" readingOrder="1"/>
    </xf>
    <xf numFmtId="0" fontId="12" fillId="0" borderId="6" xfId="0" applyNumberFormat="1" applyFont="1" applyFill="1" applyBorder="1" applyAlignment="1">
      <alignment horizontal="left" vertical="center" readingOrder="1"/>
    </xf>
    <xf numFmtId="0" fontId="12" fillId="0" borderId="6" xfId="0" applyFont="1" applyBorder="1" applyAlignment="1">
      <alignment horizontal="left" vertical="center" wrapText="1" readingOrder="1"/>
    </xf>
    <xf numFmtId="41" fontId="12" fillId="0" borderId="6" xfId="1" applyFont="1" applyFill="1" applyBorder="1" applyAlignment="1">
      <alignment horizontal="left" vertical="center" readingOrder="1"/>
    </xf>
    <xf numFmtId="41" fontId="13" fillId="0" borderId="6" xfId="1" applyFont="1" applyFill="1" applyBorder="1" applyAlignment="1">
      <alignment horizontal="left" vertical="center"/>
    </xf>
    <xf numFmtId="41" fontId="13" fillId="0" borderId="7" xfId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 wrapText="1" readingOrder="1"/>
    </xf>
    <xf numFmtId="0" fontId="2" fillId="3" borderId="6" xfId="0" applyNumberFormat="1" applyFont="1" applyFill="1" applyBorder="1" applyAlignment="1">
      <alignment horizontal="center" vertical="center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yra Constanza Gomez Rojas" id="{727734BF-F328-4E42-AC6B-60AD263689D0}" userId="S-1-5-21-3444335501-3058531842-2531883893-2002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7" dT="2020-03-12T20:03:00.38" personId="{727734BF-F328-4E42-AC6B-60AD263689D0}" id="{051411BF-E5CD-4ED8-9514-6CCB5B1F5C27}">
    <text>TRASLADO PPTAL GASTOS DE PERSONAL ACUERDO 001 DEL 2020 $2.844.000.000</text>
  </threadedComment>
  <threadedComment ref="I39" dT="2020-03-12T20:14:20.97" personId="{727734BF-F328-4E42-AC6B-60AD263689D0}" id="{0B91B49D-AF55-42E2-AA6D-F3C56346ADA4}">
    <text>TOTAL BLOQUEO CUENTA EN FEBRERO $963.000.000</text>
  </threadedComment>
  <threadedComment ref="I78" dT="2020-03-12T20:01:01.36" personId="{727734BF-F328-4E42-AC6B-60AD263689D0}" id="{35E6AF65-9EEF-4127-9AAE-610ABC13F792}">
    <text>TOTAL BLOQUEADO INVERSION EN FEBRERO $2.727.000.000</text>
  </threadedComment>
  <threadedComment ref="I79" dT="2020-03-12T19:57:24.24" personId="{727734BF-F328-4E42-AC6B-60AD263689D0}" id="{01E7E94E-E5E8-4564-A5BC-DD46BB847C54}">
    <text>BLOQUEO AL PROYECTO $673.000.000</text>
  </threadedComment>
  <threadedComment ref="I80" dT="2020-03-12T19:57:49.06" personId="{727734BF-F328-4E42-AC6B-60AD263689D0}" id="{50E1DDF5-5CB8-4813-9EE9-3EC73871FD64}">
    <text>BLOQUEO AL PROYECTO $500.000.000</text>
  </threadedComment>
  <threadedComment ref="I82" dT="2020-03-12T19:58:33.96" personId="{727734BF-F328-4E42-AC6B-60AD263689D0}" id="{142CFACC-E116-49C7-83CB-21849E60AFA6}">
    <text>BLOQUEO AL PROYECTO $150.000.000</text>
  </threadedComment>
  <threadedComment ref="I84" dT="2020-03-12T19:59:26.38" personId="{727734BF-F328-4E42-AC6B-60AD263689D0}" id="{B55C3AA4-4DB1-4C39-AF19-81E9DDFFDB86}">
    <text>BLOQUEO AL PROYECTO $1.404.000.000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C491-88E7-4AE2-AEC4-EB1C29279BC0}">
  <dimension ref="A1:O85"/>
  <sheetViews>
    <sheetView showGridLines="0" tabSelected="1" workbookViewId="0">
      <pane ySplit="6" topLeftCell="A7" activePane="bottomLeft" state="frozen"/>
      <selection pane="bottomLeft" activeCell="H6" sqref="H6"/>
    </sheetView>
  </sheetViews>
  <sheetFormatPr baseColWidth="10" defaultColWidth="6.42578125" defaultRowHeight="12" x14ac:dyDescent="0.2"/>
  <cols>
    <col min="1" max="1" width="4.5703125" style="8" customWidth="1"/>
    <col min="2" max="2" width="5.140625" style="8" customWidth="1"/>
    <col min="3" max="3" width="6.42578125" style="8"/>
    <col min="4" max="4" width="5.7109375" style="8" customWidth="1"/>
    <col min="5" max="5" width="6.42578125" style="8" customWidth="1"/>
    <col min="6" max="6" width="8" style="8" customWidth="1"/>
    <col min="7" max="7" width="3.28515625" style="8" customWidth="1"/>
    <col min="8" max="8" width="64.7109375" style="8" customWidth="1"/>
    <col min="9" max="9" width="20.5703125" style="6" customWidth="1"/>
    <col min="10" max="10" width="19.85546875" style="6" customWidth="1"/>
    <col min="11" max="11" width="19.7109375" style="6" customWidth="1"/>
    <col min="12" max="12" width="21.85546875" style="6" customWidth="1"/>
    <col min="13" max="13" width="6.42578125" style="8"/>
    <col min="14" max="14" width="16.7109375" style="8" customWidth="1"/>
    <col min="15" max="16384" width="6.42578125" style="8"/>
  </cols>
  <sheetData>
    <row r="1" spans="1:15" s="1" customFormat="1" ht="33" customHeight="1" thickBot="1" x14ac:dyDescent="0.3">
      <c r="A1" s="76" t="s">
        <v>121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5" s="20" customFormat="1" ht="33" customHeight="1" thickTop="1" thickBot="1" x14ac:dyDescent="0.3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114</v>
      </c>
      <c r="G2" s="15"/>
      <c r="H2" s="15" t="s">
        <v>6</v>
      </c>
      <c r="I2" s="16" t="s">
        <v>115</v>
      </c>
      <c r="J2" s="17" t="s">
        <v>116</v>
      </c>
      <c r="K2" s="18"/>
      <c r="L2" s="19" t="s">
        <v>117</v>
      </c>
    </row>
    <row r="3" spans="1:15" s="20" customFormat="1" ht="16.5" thickTop="1" x14ac:dyDescent="0.25">
      <c r="A3" s="21"/>
      <c r="B3" s="22"/>
      <c r="C3" s="22"/>
      <c r="D3" s="22"/>
      <c r="E3" s="22"/>
      <c r="F3" s="22"/>
      <c r="G3" s="22"/>
      <c r="H3" s="22"/>
      <c r="I3" s="23"/>
      <c r="J3" s="24" t="s">
        <v>118</v>
      </c>
      <c r="K3" s="24" t="s">
        <v>119</v>
      </c>
      <c r="L3" s="25"/>
    </row>
    <row r="4" spans="1:15" s="20" customFormat="1" ht="16.5" thickBot="1" x14ac:dyDescent="0.3">
      <c r="A4" s="26"/>
      <c r="B4" s="27"/>
      <c r="C4" s="27"/>
      <c r="D4" s="27"/>
      <c r="E4" s="27"/>
      <c r="F4" s="27"/>
      <c r="G4" s="27"/>
      <c r="H4" s="27"/>
      <c r="I4" s="28"/>
      <c r="J4" s="29"/>
      <c r="K4" s="29"/>
      <c r="L4" s="30"/>
      <c r="N4" s="2"/>
      <c r="O4" s="31"/>
    </row>
    <row r="5" spans="1:15" s="36" customFormat="1" ht="20.25" thickTop="1" thickBot="1" x14ac:dyDescent="0.35">
      <c r="A5" s="32"/>
      <c r="B5" s="33"/>
      <c r="C5" s="33"/>
      <c r="D5" s="33"/>
      <c r="E5" s="33"/>
      <c r="F5" s="33"/>
      <c r="G5" s="33"/>
      <c r="H5" s="34" t="s">
        <v>120</v>
      </c>
      <c r="I5" s="35">
        <v>98747715860</v>
      </c>
      <c r="J5" s="35">
        <f t="shared" ref="J5:L5" si="0">+J6+J78</f>
        <v>2967350202</v>
      </c>
      <c r="K5" s="35">
        <f t="shared" si="0"/>
        <v>2967350202</v>
      </c>
      <c r="L5" s="35">
        <f t="shared" si="0"/>
        <v>98747715860</v>
      </c>
    </row>
    <row r="6" spans="1:15" s="40" customFormat="1" ht="20.25" thickTop="1" thickBot="1" x14ac:dyDescent="0.35">
      <c r="A6" s="37" t="s">
        <v>7</v>
      </c>
      <c r="B6" s="38"/>
      <c r="C6" s="38"/>
      <c r="D6" s="38"/>
      <c r="E6" s="38"/>
      <c r="F6" s="38"/>
      <c r="G6" s="38"/>
      <c r="H6" s="38" t="s">
        <v>8</v>
      </c>
      <c r="I6" s="39">
        <v>50723000000</v>
      </c>
      <c r="J6" s="39">
        <f t="shared" ref="J6:L6" si="1">+J7+J33+J70+J74</f>
        <v>2967350202</v>
      </c>
      <c r="K6" s="39">
        <f t="shared" si="1"/>
        <v>2967350202</v>
      </c>
      <c r="L6" s="39">
        <f t="shared" si="1"/>
        <v>50723000000</v>
      </c>
    </row>
    <row r="7" spans="1:15" s="44" customFormat="1" ht="17.25" thickTop="1" thickBot="1" x14ac:dyDescent="0.3">
      <c r="A7" s="41" t="s">
        <v>7</v>
      </c>
      <c r="B7" s="42" t="s">
        <v>10</v>
      </c>
      <c r="C7" s="42"/>
      <c r="D7" s="42"/>
      <c r="E7" s="42"/>
      <c r="F7" s="42"/>
      <c r="G7" s="42"/>
      <c r="H7" s="42" t="s">
        <v>11</v>
      </c>
      <c r="I7" s="43">
        <v>36664000000</v>
      </c>
      <c r="J7" s="43">
        <f t="shared" ref="J7:L7" si="2">+J8+J18+J26</f>
        <v>2844000000</v>
      </c>
      <c r="K7" s="43">
        <f t="shared" si="2"/>
        <v>2844000000</v>
      </c>
      <c r="L7" s="43">
        <f t="shared" si="2"/>
        <v>36664000000</v>
      </c>
    </row>
    <row r="8" spans="1:15" s="44" customFormat="1" ht="17.25" thickTop="1" thickBot="1" x14ac:dyDescent="0.3">
      <c r="A8" s="45" t="s">
        <v>7</v>
      </c>
      <c r="B8" s="46" t="s">
        <v>10</v>
      </c>
      <c r="C8" s="46" t="s">
        <v>10</v>
      </c>
      <c r="D8" s="47" t="s">
        <v>10</v>
      </c>
      <c r="E8" s="48"/>
      <c r="F8" s="49"/>
      <c r="G8" s="49"/>
      <c r="H8" s="46" t="s">
        <v>12</v>
      </c>
      <c r="I8" s="50">
        <v>26678000000</v>
      </c>
      <c r="J8" s="50">
        <f t="shared" ref="J8:L8" si="3">+J9</f>
        <v>2173000000</v>
      </c>
      <c r="K8" s="50">
        <f t="shared" si="3"/>
        <v>0</v>
      </c>
      <c r="L8" s="50">
        <f t="shared" si="3"/>
        <v>24505000000</v>
      </c>
    </row>
    <row r="9" spans="1:15" s="44" customFormat="1" ht="17.25" thickTop="1" thickBot="1" x14ac:dyDescent="0.3">
      <c r="A9" s="45" t="s">
        <v>7</v>
      </c>
      <c r="B9" s="46" t="s">
        <v>10</v>
      </c>
      <c r="C9" s="46" t="s">
        <v>10</v>
      </c>
      <c r="D9" s="47" t="s">
        <v>10</v>
      </c>
      <c r="E9" s="48" t="s">
        <v>13</v>
      </c>
      <c r="F9" s="49"/>
      <c r="G9" s="49"/>
      <c r="H9" s="46" t="s">
        <v>14</v>
      </c>
      <c r="I9" s="50">
        <v>26678000000</v>
      </c>
      <c r="J9" s="50">
        <f t="shared" ref="J9:L9" si="4">SUM(J10:J17)</f>
        <v>2173000000</v>
      </c>
      <c r="K9" s="50">
        <f t="shared" si="4"/>
        <v>0</v>
      </c>
      <c r="L9" s="50">
        <f t="shared" si="4"/>
        <v>24505000000</v>
      </c>
    </row>
    <row r="10" spans="1:15" ht="12.75" thickTop="1" x14ac:dyDescent="0.2">
      <c r="A10" s="3" t="s">
        <v>7</v>
      </c>
      <c r="B10" s="4" t="s">
        <v>10</v>
      </c>
      <c r="C10" s="4" t="s">
        <v>10</v>
      </c>
      <c r="D10" s="4" t="s">
        <v>10</v>
      </c>
      <c r="E10" s="4" t="s">
        <v>13</v>
      </c>
      <c r="F10" s="4" t="s">
        <v>13</v>
      </c>
      <c r="G10" s="4"/>
      <c r="H10" s="4" t="s">
        <v>15</v>
      </c>
      <c r="I10" s="5">
        <v>21758000000</v>
      </c>
      <c r="J10" s="6">
        <v>1218000000</v>
      </c>
      <c r="L10" s="7">
        <f>+I10-J10+K10</f>
        <v>20540000000</v>
      </c>
    </row>
    <row r="11" spans="1:15" x14ac:dyDescent="0.2">
      <c r="A11" s="3" t="s">
        <v>7</v>
      </c>
      <c r="B11" s="4" t="s">
        <v>10</v>
      </c>
      <c r="C11" s="4" t="s">
        <v>10</v>
      </c>
      <c r="D11" s="4" t="s">
        <v>10</v>
      </c>
      <c r="E11" s="4" t="s">
        <v>13</v>
      </c>
      <c r="F11" s="4" t="s">
        <v>16</v>
      </c>
      <c r="G11" s="4"/>
      <c r="H11" s="4" t="s">
        <v>17</v>
      </c>
      <c r="I11" s="5">
        <v>1155000000</v>
      </c>
      <c r="J11" s="6">
        <v>955000000</v>
      </c>
      <c r="L11" s="7">
        <f t="shared" ref="L11:L32" si="5">+I11-J11+K11</f>
        <v>200000000</v>
      </c>
    </row>
    <row r="12" spans="1:15" x14ac:dyDescent="0.2">
      <c r="A12" s="3" t="s">
        <v>7</v>
      </c>
      <c r="B12" s="4" t="s">
        <v>10</v>
      </c>
      <c r="C12" s="4" t="s">
        <v>10</v>
      </c>
      <c r="D12" s="4" t="s">
        <v>10</v>
      </c>
      <c r="E12" s="4" t="s">
        <v>13</v>
      </c>
      <c r="F12" s="4" t="s">
        <v>18</v>
      </c>
      <c r="G12" s="4"/>
      <c r="H12" s="4" t="s">
        <v>19</v>
      </c>
      <c r="I12" s="5">
        <v>5000000</v>
      </c>
      <c r="L12" s="7">
        <f t="shared" si="5"/>
        <v>5000000</v>
      </c>
    </row>
    <row r="13" spans="1:15" x14ac:dyDescent="0.2">
      <c r="A13" s="3" t="s">
        <v>7</v>
      </c>
      <c r="B13" s="4" t="s">
        <v>10</v>
      </c>
      <c r="C13" s="4" t="s">
        <v>10</v>
      </c>
      <c r="D13" s="4" t="s">
        <v>10</v>
      </c>
      <c r="E13" s="4" t="s">
        <v>13</v>
      </c>
      <c r="F13" s="4" t="s">
        <v>20</v>
      </c>
      <c r="G13" s="4"/>
      <c r="H13" s="4" t="s">
        <v>21</v>
      </c>
      <c r="I13" s="5">
        <v>994000000</v>
      </c>
      <c r="L13" s="7">
        <f t="shared" si="5"/>
        <v>994000000</v>
      </c>
    </row>
    <row r="14" spans="1:15" x14ac:dyDescent="0.2">
      <c r="A14" s="3" t="s">
        <v>7</v>
      </c>
      <c r="B14" s="4" t="s">
        <v>10</v>
      </c>
      <c r="C14" s="4" t="s">
        <v>10</v>
      </c>
      <c r="D14" s="4" t="s">
        <v>10</v>
      </c>
      <c r="E14" s="4" t="s">
        <v>13</v>
      </c>
      <c r="F14" s="4" t="s">
        <v>22</v>
      </c>
      <c r="G14" s="4"/>
      <c r="H14" s="4" t="s">
        <v>23</v>
      </c>
      <c r="I14" s="5">
        <v>676000000</v>
      </c>
      <c r="L14" s="7">
        <f t="shared" si="5"/>
        <v>676000000</v>
      </c>
    </row>
    <row r="15" spans="1:15" x14ac:dyDescent="0.2">
      <c r="A15" s="3" t="s">
        <v>7</v>
      </c>
      <c r="B15" s="4" t="s">
        <v>10</v>
      </c>
      <c r="C15" s="4" t="s">
        <v>10</v>
      </c>
      <c r="D15" s="4" t="s">
        <v>10</v>
      </c>
      <c r="E15" s="4" t="s">
        <v>13</v>
      </c>
      <c r="F15" s="4" t="s">
        <v>24</v>
      </c>
      <c r="G15" s="4"/>
      <c r="H15" s="4" t="s">
        <v>25</v>
      </c>
      <c r="I15" s="5">
        <v>54000000</v>
      </c>
      <c r="L15" s="7">
        <f t="shared" si="5"/>
        <v>54000000</v>
      </c>
    </row>
    <row r="16" spans="1:15" x14ac:dyDescent="0.2">
      <c r="A16" s="3" t="s">
        <v>7</v>
      </c>
      <c r="B16" s="4" t="s">
        <v>10</v>
      </c>
      <c r="C16" s="4" t="s">
        <v>10</v>
      </c>
      <c r="D16" s="4" t="s">
        <v>10</v>
      </c>
      <c r="E16" s="4" t="s">
        <v>13</v>
      </c>
      <c r="F16" s="4" t="s">
        <v>26</v>
      </c>
      <c r="G16" s="4"/>
      <c r="H16" s="4" t="s">
        <v>27</v>
      </c>
      <c r="I16" s="5">
        <v>1000000000</v>
      </c>
      <c r="L16" s="7">
        <f t="shared" si="5"/>
        <v>1000000000</v>
      </c>
    </row>
    <row r="17" spans="1:12" ht="12.75" thickBot="1" x14ac:dyDescent="0.25">
      <c r="A17" s="3" t="s">
        <v>7</v>
      </c>
      <c r="B17" s="4" t="s">
        <v>10</v>
      </c>
      <c r="C17" s="4" t="s">
        <v>10</v>
      </c>
      <c r="D17" s="4" t="s">
        <v>10</v>
      </c>
      <c r="E17" s="4" t="s">
        <v>13</v>
      </c>
      <c r="F17" s="4" t="s">
        <v>28</v>
      </c>
      <c r="G17" s="4"/>
      <c r="H17" s="4" t="s">
        <v>29</v>
      </c>
      <c r="I17" s="5">
        <v>1036000000</v>
      </c>
      <c r="L17" s="7">
        <f t="shared" si="5"/>
        <v>1036000000</v>
      </c>
    </row>
    <row r="18" spans="1:12" s="51" customFormat="1" ht="13.5" thickTop="1" thickBot="1" x14ac:dyDescent="0.25">
      <c r="A18" s="45" t="s">
        <v>7</v>
      </c>
      <c r="B18" s="46" t="s">
        <v>10</v>
      </c>
      <c r="C18" s="46" t="s">
        <v>10</v>
      </c>
      <c r="D18" s="47" t="s">
        <v>30</v>
      </c>
      <c r="E18" s="48"/>
      <c r="F18" s="49"/>
      <c r="G18" s="49"/>
      <c r="H18" s="46" t="s">
        <v>31</v>
      </c>
      <c r="I18" s="50">
        <v>9550000000</v>
      </c>
      <c r="J18" s="50">
        <f t="shared" ref="J18:L18" si="6">SUM(J19:J25)</f>
        <v>671000000</v>
      </c>
      <c r="K18" s="50">
        <f t="shared" si="6"/>
        <v>0</v>
      </c>
      <c r="L18" s="50">
        <f t="shared" si="6"/>
        <v>8879000000</v>
      </c>
    </row>
    <row r="19" spans="1:12" s="51" customFormat="1" ht="12.75" thickTop="1" x14ac:dyDescent="0.2">
      <c r="A19" s="52" t="s">
        <v>7</v>
      </c>
      <c r="B19" s="53" t="s">
        <v>10</v>
      </c>
      <c r="C19" s="53" t="s">
        <v>10</v>
      </c>
      <c r="D19" s="53" t="s">
        <v>30</v>
      </c>
      <c r="E19" s="53" t="s">
        <v>13</v>
      </c>
      <c r="F19" s="53"/>
      <c r="G19" s="53"/>
      <c r="H19" s="53" t="s">
        <v>32</v>
      </c>
      <c r="I19" s="5">
        <v>3041000000</v>
      </c>
      <c r="J19" s="6">
        <v>241000000</v>
      </c>
      <c r="K19" s="6"/>
      <c r="L19" s="7">
        <f t="shared" si="5"/>
        <v>2800000000</v>
      </c>
    </row>
    <row r="20" spans="1:12" s="51" customFormat="1" x14ac:dyDescent="0.2">
      <c r="A20" s="52" t="s">
        <v>7</v>
      </c>
      <c r="B20" s="53" t="s">
        <v>10</v>
      </c>
      <c r="C20" s="53" t="s">
        <v>10</v>
      </c>
      <c r="D20" s="53" t="s">
        <v>30</v>
      </c>
      <c r="E20" s="53" t="s">
        <v>33</v>
      </c>
      <c r="F20" s="53"/>
      <c r="G20" s="53"/>
      <c r="H20" s="53" t="s">
        <v>34</v>
      </c>
      <c r="I20" s="5">
        <v>2154000000</v>
      </c>
      <c r="J20" s="6">
        <v>154000000</v>
      </c>
      <c r="K20" s="6"/>
      <c r="L20" s="7">
        <f t="shared" si="5"/>
        <v>2000000000</v>
      </c>
    </row>
    <row r="21" spans="1:12" s="51" customFormat="1" x14ac:dyDescent="0.2">
      <c r="A21" s="52" t="s">
        <v>7</v>
      </c>
      <c r="B21" s="53" t="s">
        <v>10</v>
      </c>
      <c r="C21" s="53" t="s">
        <v>10</v>
      </c>
      <c r="D21" s="53" t="s">
        <v>30</v>
      </c>
      <c r="E21" s="53" t="s">
        <v>16</v>
      </c>
      <c r="F21" s="53"/>
      <c r="G21" s="53"/>
      <c r="H21" s="53" t="s">
        <v>35</v>
      </c>
      <c r="I21" s="5">
        <v>1543000000</v>
      </c>
      <c r="J21" s="6"/>
      <c r="K21" s="6"/>
      <c r="L21" s="7">
        <f t="shared" si="5"/>
        <v>1543000000</v>
      </c>
    </row>
    <row r="22" spans="1:12" s="51" customFormat="1" x14ac:dyDescent="0.2">
      <c r="A22" s="52" t="s">
        <v>7</v>
      </c>
      <c r="B22" s="53" t="s">
        <v>10</v>
      </c>
      <c r="C22" s="53" t="s">
        <v>10</v>
      </c>
      <c r="D22" s="53" t="s">
        <v>30</v>
      </c>
      <c r="E22" s="53" t="s">
        <v>18</v>
      </c>
      <c r="F22" s="53"/>
      <c r="G22" s="53"/>
      <c r="H22" s="53" t="s">
        <v>36</v>
      </c>
      <c r="I22" s="5">
        <v>1191000000</v>
      </c>
      <c r="J22" s="6"/>
      <c r="K22" s="6"/>
      <c r="L22" s="7">
        <f t="shared" si="5"/>
        <v>1191000000</v>
      </c>
    </row>
    <row r="23" spans="1:12" s="51" customFormat="1" x14ac:dyDescent="0.2">
      <c r="A23" s="52" t="s">
        <v>7</v>
      </c>
      <c r="B23" s="53" t="s">
        <v>10</v>
      </c>
      <c r="C23" s="53" t="s">
        <v>10</v>
      </c>
      <c r="D23" s="53" t="s">
        <v>30</v>
      </c>
      <c r="E23" s="53" t="s">
        <v>37</v>
      </c>
      <c r="F23" s="53"/>
      <c r="G23" s="53"/>
      <c r="H23" s="53" t="s">
        <v>38</v>
      </c>
      <c r="I23" s="5">
        <v>133000000</v>
      </c>
      <c r="J23" s="6">
        <v>23000000</v>
      </c>
      <c r="K23" s="6"/>
      <c r="L23" s="7">
        <f t="shared" si="5"/>
        <v>110000000</v>
      </c>
    </row>
    <row r="24" spans="1:12" s="51" customFormat="1" x14ac:dyDescent="0.2">
      <c r="A24" s="52" t="s">
        <v>7</v>
      </c>
      <c r="B24" s="53" t="s">
        <v>10</v>
      </c>
      <c r="C24" s="53" t="s">
        <v>10</v>
      </c>
      <c r="D24" s="53" t="s">
        <v>30</v>
      </c>
      <c r="E24" s="53" t="s">
        <v>20</v>
      </c>
      <c r="F24" s="53"/>
      <c r="G24" s="53"/>
      <c r="H24" s="53" t="s">
        <v>39</v>
      </c>
      <c r="I24" s="5">
        <v>892000000</v>
      </c>
      <c r="J24" s="6">
        <v>253000000</v>
      </c>
      <c r="K24" s="6"/>
      <c r="L24" s="7">
        <f t="shared" si="5"/>
        <v>639000000</v>
      </c>
    </row>
    <row r="25" spans="1:12" s="51" customFormat="1" ht="12.75" thickBot="1" x14ac:dyDescent="0.25">
      <c r="A25" s="52" t="s">
        <v>7</v>
      </c>
      <c r="B25" s="53" t="s">
        <v>10</v>
      </c>
      <c r="C25" s="53" t="s">
        <v>10</v>
      </c>
      <c r="D25" s="53" t="s">
        <v>30</v>
      </c>
      <c r="E25" s="53" t="s">
        <v>22</v>
      </c>
      <c r="F25" s="53"/>
      <c r="G25" s="53"/>
      <c r="H25" s="53" t="s">
        <v>40</v>
      </c>
      <c r="I25" s="5">
        <v>596000000</v>
      </c>
      <c r="J25" s="6"/>
      <c r="K25" s="6"/>
      <c r="L25" s="7">
        <f t="shared" si="5"/>
        <v>596000000</v>
      </c>
    </row>
    <row r="26" spans="1:12" s="54" customFormat="1" ht="13.5" thickTop="1" thickBot="1" x14ac:dyDescent="0.25">
      <c r="A26" s="45" t="s">
        <v>7</v>
      </c>
      <c r="B26" s="46" t="s">
        <v>10</v>
      </c>
      <c r="C26" s="46" t="s">
        <v>10</v>
      </c>
      <c r="D26" s="47" t="s">
        <v>41</v>
      </c>
      <c r="E26" s="48"/>
      <c r="F26" s="49"/>
      <c r="G26" s="49"/>
      <c r="H26" s="46" t="s">
        <v>42</v>
      </c>
      <c r="I26" s="50">
        <f>SUM(I27:I32)</f>
        <v>436000000</v>
      </c>
      <c r="J26" s="50">
        <f>SUM(J27:J32)</f>
        <v>0</v>
      </c>
      <c r="K26" s="50">
        <f>SUM(K27:K32)</f>
        <v>2844000000</v>
      </c>
      <c r="L26" s="50">
        <f>SUM(L27:L32)</f>
        <v>3280000000</v>
      </c>
    </row>
    <row r="27" spans="1:12" ht="12.75" thickTop="1" x14ac:dyDescent="0.2">
      <c r="A27" s="3" t="s">
        <v>7</v>
      </c>
      <c r="B27" s="4" t="s">
        <v>10</v>
      </c>
      <c r="C27" s="4" t="s">
        <v>10</v>
      </c>
      <c r="D27" s="4" t="s">
        <v>41</v>
      </c>
      <c r="E27" s="4" t="s">
        <v>13</v>
      </c>
      <c r="F27" s="4" t="s">
        <v>13</v>
      </c>
      <c r="G27" s="4"/>
      <c r="H27" s="4" t="s">
        <v>43</v>
      </c>
      <c r="I27" s="5">
        <v>45000000</v>
      </c>
      <c r="K27" s="6">
        <v>1055000000</v>
      </c>
      <c r="L27" s="7">
        <f t="shared" si="5"/>
        <v>1100000000</v>
      </c>
    </row>
    <row r="28" spans="1:12" x14ac:dyDescent="0.2">
      <c r="A28" s="3" t="s">
        <v>7</v>
      </c>
      <c r="B28" s="4" t="s">
        <v>10</v>
      </c>
      <c r="C28" s="4" t="s">
        <v>10</v>
      </c>
      <c r="D28" s="4" t="s">
        <v>41</v>
      </c>
      <c r="E28" s="4" t="s">
        <v>13</v>
      </c>
      <c r="F28" s="4" t="s">
        <v>33</v>
      </c>
      <c r="G28" s="4"/>
      <c r="H28" s="4" t="s">
        <v>44</v>
      </c>
      <c r="I28" s="5">
        <v>5000000</v>
      </c>
      <c r="K28" s="6">
        <v>113000000</v>
      </c>
      <c r="L28" s="7">
        <f t="shared" si="5"/>
        <v>118000000</v>
      </c>
    </row>
    <row r="29" spans="1:12" x14ac:dyDescent="0.2">
      <c r="A29" s="3" t="s">
        <v>7</v>
      </c>
      <c r="B29" s="4" t="s">
        <v>10</v>
      </c>
      <c r="C29" s="4" t="s">
        <v>10</v>
      </c>
      <c r="D29" s="4" t="s">
        <v>41</v>
      </c>
      <c r="E29" s="4" t="s">
        <v>13</v>
      </c>
      <c r="F29" s="4" t="s">
        <v>16</v>
      </c>
      <c r="G29" s="4"/>
      <c r="H29" s="4" t="s">
        <v>45</v>
      </c>
      <c r="I29" s="5">
        <v>6000000</v>
      </c>
      <c r="K29" s="6">
        <v>56000000</v>
      </c>
      <c r="L29" s="7">
        <f t="shared" si="5"/>
        <v>62000000</v>
      </c>
    </row>
    <row r="30" spans="1:12" x14ac:dyDescent="0.2">
      <c r="A30" s="3" t="s">
        <v>7</v>
      </c>
      <c r="B30" s="4" t="s">
        <v>10</v>
      </c>
      <c r="C30" s="4" t="s">
        <v>10</v>
      </c>
      <c r="D30" s="4" t="s">
        <v>41</v>
      </c>
      <c r="E30" s="4" t="s">
        <v>33</v>
      </c>
      <c r="F30" s="4"/>
      <c r="G30" s="4"/>
      <c r="H30" s="4" t="s">
        <v>46</v>
      </c>
      <c r="I30" s="5">
        <v>350000000</v>
      </c>
      <c r="K30" s="6">
        <v>1530000000</v>
      </c>
      <c r="L30" s="7">
        <f t="shared" si="5"/>
        <v>1880000000</v>
      </c>
    </row>
    <row r="31" spans="1:12" x14ac:dyDescent="0.2">
      <c r="A31" s="3" t="s">
        <v>7</v>
      </c>
      <c r="B31" s="4" t="s">
        <v>10</v>
      </c>
      <c r="C31" s="4" t="s">
        <v>10</v>
      </c>
      <c r="D31" s="4" t="s">
        <v>41</v>
      </c>
      <c r="E31" s="4" t="s">
        <v>47</v>
      </c>
      <c r="F31" s="4"/>
      <c r="G31" s="4"/>
      <c r="H31" s="4" t="s">
        <v>48</v>
      </c>
      <c r="I31" s="5">
        <v>30000000</v>
      </c>
      <c r="K31" s="6">
        <v>40000000</v>
      </c>
      <c r="L31" s="7">
        <f t="shared" si="5"/>
        <v>70000000</v>
      </c>
    </row>
    <row r="32" spans="1:12" ht="12.75" thickBot="1" x14ac:dyDescent="0.25">
      <c r="A32" s="9" t="s">
        <v>7</v>
      </c>
      <c r="B32" s="10" t="s">
        <v>10</v>
      </c>
      <c r="C32" s="10" t="s">
        <v>10</v>
      </c>
      <c r="D32" s="10" t="s">
        <v>41</v>
      </c>
      <c r="E32" s="10" t="s">
        <v>122</v>
      </c>
      <c r="F32" s="10"/>
      <c r="G32" s="10"/>
      <c r="H32" s="11" t="s">
        <v>123</v>
      </c>
      <c r="I32" s="5"/>
      <c r="K32" s="6">
        <v>50000000</v>
      </c>
      <c r="L32" s="7">
        <f t="shared" si="5"/>
        <v>50000000</v>
      </c>
    </row>
    <row r="33" spans="1:12" s="54" customFormat="1" ht="13.5" thickTop="1" thickBot="1" x14ac:dyDescent="0.25">
      <c r="A33" s="45" t="s">
        <v>7</v>
      </c>
      <c r="B33" s="46" t="s">
        <v>30</v>
      </c>
      <c r="C33" s="46"/>
      <c r="D33" s="47"/>
      <c r="E33" s="48"/>
      <c r="F33" s="49"/>
      <c r="G33" s="49"/>
      <c r="H33" s="46" t="s">
        <v>49</v>
      </c>
      <c r="I33" s="50">
        <v>12493000000</v>
      </c>
      <c r="J33" s="50">
        <f t="shared" ref="J33:L33" si="7">+J34+J39</f>
        <v>123350202</v>
      </c>
      <c r="K33" s="50">
        <f t="shared" si="7"/>
        <v>123350202</v>
      </c>
      <c r="L33" s="50">
        <f t="shared" si="7"/>
        <v>12493000000</v>
      </c>
    </row>
    <row r="34" spans="1:12" s="51" customFormat="1" ht="16.5" customHeight="1" thickTop="1" x14ac:dyDescent="0.2">
      <c r="A34" s="52" t="s">
        <v>7</v>
      </c>
      <c r="B34" s="53" t="s">
        <v>30</v>
      </c>
      <c r="C34" s="53" t="s">
        <v>10</v>
      </c>
      <c r="D34" s="53"/>
      <c r="E34" s="53"/>
      <c r="F34" s="53"/>
      <c r="G34" s="53"/>
      <c r="H34" s="55" t="s">
        <v>50</v>
      </c>
      <c r="I34" s="5">
        <v>98280000</v>
      </c>
      <c r="J34" s="6">
        <f t="shared" ref="J34:L34" si="8">SUM(J35:J38)</f>
        <v>0</v>
      </c>
      <c r="K34" s="6">
        <f t="shared" si="8"/>
        <v>0</v>
      </c>
      <c r="L34" s="7">
        <f t="shared" si="8"/>
        <v>98280000</v>
      </c>
    </row>
    <row r="35" spans="1:12" s="51" customFormat="1" x14ac:dyDescent="0.2">
      <c r="A35" s="52" t="s">
        <v>7</v>
      </c>
      <c r="B35" s="53" t="s">
        <v>30</v>
      </c>
      <c r="C35" s="53" t="s">
        <v>10</v>
      </c>
      <c r="D35" s="53" t="s">
        <v>10</v>
      </c>
      <c r="E35" s="53" t="s">
        <v>16</v>
      </c>
      <c r="F35" s="53" t="s">
        <v>24</v>
      </c>
      <c r="G35" s="53"/>
      <c r="H35" s="53" t="s">
        <v>51</v>
      </c>
      <c r="I35" s="5">
        <v>70280000</v>
      </c>
      <c r="J35" s="6"/>
      <c r="K35" s="6"/>
      <c r="L35" s="7">
        <f t="shared" ref="L35:L38" si="9">+I35-J35+K35</f>
        <v>70280000</v>
      </c>
    </row>
    <row r="36" spans="1:12" s="51" customFormat="1" x14ac:dyDescent="0.2">
      <c r="A36" s="52" t="s">
        <v>7</v>
      </c>
      <c r="B36" s="53" t="s">
        <v>30</v>
      </c>
      <c r="C36" s="53" t="s">
        <v>10</v>
      </c>
      <c r="D36" s="53" t="s">
        <v>10</v>
      </c>
      <c r="E36" s="53" t="s">
        <v>18</v>
      </c>
      <c r="F36" s="53"/>
      <c r="G36" s="53"/>
      <c r="H36" s="53" t="s">
        <v>52</v>
      </c>
      <c r="I36" s="5">
        <v>0</v>
      </c>
      <c r="J36" s="6"/>
      <c r="K36" s="6"/>
      <c r="L36" s="7">
        <f t="shared" si="9"/>
        <v>0</v>
      </c>
    </row>
    <row r="37" spans="1:12" s="51" customFormat="1" ht="12.75" thickBot="1" x14ac:dyDescent="0.25">
      <c r="A37" s="52" t="s">
        <v>7</v>
      </c>
      <c r="B37" s="53" t="s">
        <v>30</v>
      </c>
      <c r="C37" s="53" t="s">
        <v>10</v>
      </c>
      <c r="D37" s="53" t="s">
        <v>10</v>
      </c>
      <c r="E37" s="53" t="s">
        <v>18</v>
      </c>
      <c r="F37" s="53" t="s">
        <v>20</v>
      </c>
      <c r="G37" s="53"/>
      <c r="H37" s="53" t="s">
        <v>53</v>
      </c>
      <c r="I37" s="5">
        <v>0</v>
      </c>
      <c r="J37" s="6"/>
      <c r="K37" s="6"/>
      <c r="L37" s="7">
        <f t="shared" si="9"/>
        <v>0</v>
      </c>
    </row>
    <row r="38" spans="1:12" s="54" customFormat="1" ht="13.5" thickTop="1" thickBot="1" x14ac:dyDescent="0.25">
      <c r="A38" s="45" t="s">
        <v>7</v>
      </c>
      <c r="B38" s="46" t="s">
        <v>30</v>
      </c>
      <c r="C38" s="46" t="s">
        <v>10</v>
      </c>
      <c r="D38" s="47" t="s">
        <v>10</v>
      </c>
      <c r="E38" s="48" t="s">
        <v>20</v>
      </c>
      <c r="F38" s="49" t="s">
        <v>33</v>
      </c>
      <c r="G38" s="49"/>
      <c r="H38" s="46" t="s">
        <v>54</v>
      </c>
      <c r="I38" s="50">
        <v>28000000</v>
      </c>
      <c r="J38" s="50"/>
      <c r="K38" s="50"/>
      <c r="L38" s="50">
        <f t="shared" si="9"/>
        <v>28000000</v>
      </c>
    </row>
    <row r="39" spans="1:12" s="54" customFormat="1" ht="13.5" thickTop="1" thickBot="1" x14ac:dyDescent="0.25">
      <c r="A39" s="45" t="s">
        <v>7</v>
      </c>
      <c r="B39" s="46" t="s">
        <v>30</v>
      </c>
      <c r="C39" s="46" t="s">
        <v>30</v>
      </c>
      <c r="D39" s="47"/>
      <c r="E39" s="48"/>
      <c r="F39" s="49"/>
      <c r="G39" s="49"/>
      <c r="H39" s="46" t="s">
        <v>55</v>
      </c>
      <c r="I39" s="50">
        <v>12394720000</v>
      </c>
      <c r="J39" s="50">
        <f t="shared" ref="J39:L39" si="10">SUM(J40:J69)</f>
        <v>123350202</v>
      </c>
      <c r="K39" s="50">
        <f t="shared" si="10"/>
        <v>123350202</v>
      </c>
      <c r="L39" s="50">
        <f t="shared" si="10"/>
        <v>12394720000</v>
      </c>
    </row>
    <row r="40" spans="1:12" s="68" customFormat="1" ht="12.75" thickTop="1" x14ac:dyDescent="0.25">
      <c r="A40" s="62" t="s">
        <v>7</v>
      </c>
      <c r="B40" s="63" t="s">
        <v>30</v>
      </c>
      <c r="C40" s="63" t="s">
        <v>30</v>
      </c>
      <c r="D40" s="63" t="s">
        <v>10</v>
      </c>
      <c r="E40" s="63" t="s">
        <v>16</v>
      </c>
      <c r="F40" s="63" t="s">
        <v>33</v>
      </c>
      <c r="G40" s="63"/>
      <c r="H40" s="63" t="s">
        <v>56</v>
      </c>
      <c r="I40" s="65">
        <v>172000000</v>
      </c>
      <c r="J40" s="66"/>
      <c r="K40" s="66"/>
      <c r="L40" s="67">
        <f t="shared" ref="L40:L69" si="11">+I40-J40+K40</f>
        <v>172000000</v>
      </c>
    </row>
    <row r="41" spans="1:12" s="68" customFormat="1" ht="24" x14ac:dyDescent="0.25">
      <c r="A41" s="62" t="s">
        <v>7</v>
      </c>
      <c r="B41" s="63" t="s">
        <v>30</v>
      </c>
      <c r="C41" s="63" t="s">
        <v>30</v>
      </c>
      <c r="D41" s="63" t="s">
        <v>10</v>
      </c>
      <c r="E41" s="63" t="s">
        <v>16</v>
      </c>
      <c r="F41" s="63" t="s">
        <v>16</v>
      </c>
      <c r="G41" s="63"/>
      <c r="H41" s="75" t="s">
        <v>57</v>
      </c>
      <c r="I41" s="65">
        <v>67624196</v>
      </c>
      <c r="J41" s="66"/>
      <c r="K41" s="66"/>
      <c r="L41" s="67">
        <f t="shared" si="11"/>
        <v>67624196</v>
      </c>
    </row>
    <row r="42" spans="1:12" s="68" customFormat="1" x14ac:dyDescent="0.25">
      <c r="A42" s="62" t="s">
        <v>7</v>
      </c>
      <c r="B42" s="63" t="s">
        <v>30</v>
      </c>
      <c r="C42" s="63" t="s">
        <v>30</v>
      </c>
      <c r="D42" s="63" t="s">
        <v>10</v>
      </c>
      <c r="E42" s="63" t="s">
        <v>16</v>
      </c>
      <c r="F42" s="63" t="s">
        <v>20</v>
      </c>
      <c r="G42" s="63"/>
      <c r="H42" s="63" t="s">
        <v>58</v>
      </c>
      <c r="I42" s="65">
        <v>20000000</v>
      </c>
      <c r="J42" s="66"/>
      <c r="K42" s="66"/>
      <c r="L42" s="67">
        <f t="shared" si="11"/>
        <v>20000000</v>
      </c>
    </row>
    <row r="43" spans="1:12" s="68" customFormat="1" x14ac:dyDescent="0.25">
      <c r="A43" s="62" t="s">
        <v>7</v>
      </c>
      <c r="B43" s="63" t="s">
        <v>30</v>
      </c>
      <c r="C43" s="63" t="s">
        <v>30</v>
      </c>
      <c r="D43" s="63" t="s">
        <v>10</v>
      </c>
      <c r="E43" s="63" t="s">
        <v>16</v>
      </c>
      <c r="F43" s="63" t="s">
        <v>24</v>
      </c>
      <c r="G43" s="63"/>
      <c r="H43" s="63" t="s">
        <v>59</v>
      </c>
      <c r="I43" s="65">
        <v>-372270000</v>
      </c>
      <c r="J43" s="66"/>
      <c r="K43" s="66"/>
      <c r="L43" s="67">
        <f t="shared" si="11"/>
        <v>-372270000</v>
      </c>
    </row>
    <row r="44" spans="1:12" s="68" customFormat="1" x14ac:dyDescent="0.25">
      <c r="A44" s="62" t="s">
        <v>7</v>
      </c>
      <c r="B44" s="63" t="s">
        <v>30</v>
      </c>
      <c r="C44" s="63" t="s">
        <v>30</v>
      </c>
      <c r="D44" s="63" t="s">
        <v>10</v>
      </c>
      <c r="E44" s="63" t="s">
        <v>18</v>
      </c>
      <c r="F44" s="63" t="s">
        <v>33</v>
      </c>
      <c r="G44" s="63"/>
      <c r="H44" s="63" t="s">
        <v>60</v>
      </c>
      <c r="I44" s="65">
        <v>-124190000</v>
      </c>
      <c r="J44" s="66"/>
      <c r="K44" s="66"/>
      <c r="L44" s="67">
        <f t="shared" si="11"/>
        <v>-124190000</v>
      </c>
    </row>
    <row r="45" spans="1:12" s="68" customFormat="1" x14ac:dyDescent="0.25">
      <c r="A45" s="62" t="s">
        <v>7</v>
      </c>
      <c r="B45" s="63" t="s">
        <v>30</v>
      </c>
      <c r="C45" s="63" t="s">
        <v>30</v>
      </c>
      <c r="D45" s="63" t="s">
        <v>10</v>
      </c>
      <c r="E45" s="63" t="s">
        <v>18</v>
      </c>
      <c r="F45" s="63" t="s">
        <v>37</v>
      </c>
      <c r="G45" s="63"/>
      <c r="H45" s="63" t="s">
        <v>61</v>
      </c>
      <c r="I45" s="65">
        <v>170000000</v>
      </c>
      <c r="J45" s="66"/>
      <c r="K45" s="66"/>
      <c r="L45" s="67">
        <f t="shared" si="11"/>
        <v>170000000</v>
      </c>
    </row>
    <row r="46" spans="1:12" s="68" customFormat="1" x14ac:dyDescent="0.25">
      <c r="A46" s="62" t="s">
        <v>7</v>
      </c>
      <c r="B46" s="63" t="s">
        <v>30</v>
      </c>
      <c r="C46" s="63" t="s">
        <v>30</v>
      </c>
      <c r="D46" s="63" t="s">
        <v>10</v>
      </c>
      <c r="E46" s="63" t="s">
        <v>18</v>
      </c>
      <c r="F46" s="63" t="s">
        <v>20</v>
      </c>
      <c r="G46" s="63"/>
      <c r="H46" s="63" t="s">
        <v>53</v>
      </c>
      <c r="I46" s="65">
        <v>59720000</v>
      </c>
      <c r="J46" s="66"/>
      <c r="K46" s="66">
        <v>1350202</v>
      </c>
      <c r="L46" s="67">
        <f t="shared" si="11"/>
        <v>61070202</v>
      </c>
    </row>
    <row r="47" spans="1:12" s="68" customFormat="1" x14ac:dyDescent="0.25">
      <c r="A47" s="62" t="s">
        <v>7</v>
      </c>
      <c r="B47" s="63" t="s">
        <v>30</v>
      </c>
      <c r="C47" s="63" t="s">
        <v>30</v>
      </c>
      <c r="D47" s="63" t="s">
        <v>10</v>
      </c>
      <c r="E47" s="63" t="s">
        <v>18</v>
      </c>
      <c r="F47" s="63" t="s">
        <v>22</v>
      </c>
      <c r="G47" s="63"/>
      <c r="H47" s="63" t="s">
        <v>62</v>
      </c>
      <c r="I47" s="65">
        <v>600000000</v>
      </c>
      <c r="J47" s="66"/>
      <c r="K47" s="66"/>
      <c r="L47" s="67">
        <f t="shared" si="11"/>
        <v>600000000</v>
      </c>
    </row>
    <row r="48" spans="1:12" s="68" customFormat="1" x14ac:dyDescent="0.25">
      <c r="A48" s="62" t="s">
        <v>7</v>
      </c>
      <c r="B48" s="63" t="s">
        <v>30</v>
      </c>
      <c r="C48" s="63" t="s">
        <v>30</v>
      </c>
      <c r="D48" s="63" t="s">
        <v>30</v>
      </c>
      <c r="E48" s="63" t="s">
        <v>37</v>
      </c>
      <c r="F48" s="63" t="s">
        <v>18</v>
      </c>
      <c r="G48" s="63"/>
      <c r="H48" s="63" t="s">
        <v>63</v>
      </c>
      <c r="I48" s="65">
        <v>85591000</v>
      </c>
      <c r="J48" s="66"/>
      <c r="K48" s="66"/>
      <c r="L48" s="67">
        <f t="shared" si="11"/>
        <v>85591000</v>
      </c>
    </row>
    <row r="49" spans="1:12" s="68" customFormat="1" x14ac:dyDescent="0.25">
      <c r="A49" s="62" t="s">
        <v>7</v>
      </c>
      <c r="B49" s="63" t="s">
        <v>30</v>
      </c>
      <c r="C49" s="63" t="s">
        <v>30</v>
      </c>
      <c r="D49" s="63" t="s">
        <v>30</v>
      </c>
      <c r="E49" s="63" t="s">
        <v>20</v>
      </c>
      <c r="F49" s="63" t="s">
        <v>16</v>
      </c>
      <c r="G49" s="63"/>
      <c r="H49" s="63" t="s">
        <v>64</v>
      </c>
      <c r="I49" s="65">
        <v>-506140404</v>
      </c>
      <c r="J49" s="66">
        <v>1350202</v>
      </c>
      <c r="K49" s="66">
        <v>61000000</v>
      </c>
      <c r="L49" s="67">
        <f t="shared" si="11"/>
        <v>-446490606</v>
      </c>
    </row>
    <row r="50" spans="1:12" s="68" customFormat="1" x14ac:dyDescent="0.25">
      <c r="A50" s="62" t="s">
        <v>7</v>
      </c>
      <c r="B50" s="63" t="s">
        <v>30</v>
      </c>
      <c r="C50" s="63" t="s">
        <v>30</v>
      </c>
      <c r="D50" s="63" t="s">
        <v>30</v>
      </c>
      <c r="E50" s="63" t="s">
        <v>20</v>
      </c>
      <c r="F50" s="63" t="s">
        <v>18</v>
      </c>
      <c r="G50" s="63"/>
      <c r="H50" s="63" t="s">
        <v>65</v>
      </c>
      <c r="I50" s="65">
        <v>602000000</v>
      </c>
      <c r="J50" s="66"/>
      <c r="K50" s="66"/>
      <c r="L50" s="67">
        <f t="shared" si="11"/>
        <v>602000000</v>
      </c>
    </row>
    <row r="51" spans="1:12" s="68" customFormat="1" x14ac:dyDescent="0.25">
      <c r="A51" s="62" t="s">
        <v>7</v>
      </c>
      <c r="B51" s="63" t="s">
        <v>30</v>
      </c>
      <c r="C51" s="63" t="s">
        <v>30</v>
      </c>
      <c r="D51" s="63" t="s">
        <v>30</v>
      </c>
      <c r="E51" s="63" t="s">
        <v>20</v>
      </c>
      <c r="F51" s="63" t="s">
        <v>37</v>
      </c>
      <c r="G51" s="63"/>
      <c r="H51" s="63" t="s">
        <v>66</v>
      </c>
      <c r="I51" s="65">
        <v>52717252</v>
      </c>
      <c r="J51" s="66"/>
      <c r="K51" s="66"/>
      <c r="L51" s="67">
        <f t="shared" si="11"/>
        <v>52717252</v>
      </c>
    </row>
    <row r="52" spans="1:12" s="68" customFormat="1" x14ac:dyDescent="0.25">
      <c r="A52" s="62" t="s">
        <v>7</v>
      </c>
      <c r="B52" s="63" t="s">
        <v>30</v>
      </c>
      <c r="C52" s="63" t="s">
        <v>30</v>
      </c>
      <c r="D52" s="63" t="s">
        <v>30</v>
      </c>
      <c r="E52" s="63" t="s">
        <v>20</v>
      </c>
      <c r="F52" s="63" t="s">
        <v>22</v>
      </c>
      <c r="G52" s="63"/>
      <c r="H52" s="63" t="s">
        <v>67</v>
      </c>
      <c r="I52" s="65">
        <v>1400000</v>
      </c>
      <c r="J52" s="66"/>
      <c r="K52" s="66"/>
      <c r="L52" s="67">
        <f t="shared" si="11"/>
        <v>1400000</v>
      </c>
    </row>
    <row r="53" spans="1:12" s="68" customFormat="1" x14ac:dyDescent="0.25">
      <c r="A53" s="62" t="s">
        <v>7</v>
      </c>
      <c r="B53" s="63" t="s">
        <v>30</v>
      </c>
      <c r="C53" s="63" t="s">
        <v>30</v>
      </c>
      <c r="D53" s="63" t="s">
        <v>30</v>
      </c>
      <c r="E53" s="63" t="s">
        <v>20</v>
      </c>
      <c r="F53" s="63" t="s">
        <v>24</v>
      </c>
      <c r="G53" s="63"/>
      <c r="H53" s="63" t="s">
        <v>68</v>
      </c>
      <c r="I53" s="65">
        <v>53317252</v>
      </c>
      <c r="J53" s="66"/>
      <c r="K53" s="66"/>
      <c r="L53" s="67">
        <f t="shared" si="11"/>
        <v>53317252</v>
      </c>
    </row>
    <row r="54" spans="1:12" s="68" customFormat="1" ht="12.75" customHeight="1" x14ac:dyDescent="0.25">
      <c r="A54" s="62" t="s">
        <v>7</v>
      </c>
      <c r="B54" s="63" t="s">
        <v>30</v>
      </c>
      <c r="C54" s="63" t="s">
        <v>30</v>
      </c>
      <c r="D54" s="63" t="s">
        <v>30</v>
      </c>
      <c r="E54" s="63" t="s">
        <v>20</v>
      </c>
      <c r="F54" s="63" t="s">
        <v>26</v>
      </c>
      <c r="G54" s="63"/>
      <c r="H54" s="63" t="s">
        <v>69</v>
      </c>
      <c r="I54" s="65">
        <v>240527632</v>
      </c>
      <c r="J54" s="66"/>
      <c r="K54" s="66"/>
      <c r="L54" s="67">
        <f t="shared" si="11"/>
        <v>240527632</v>
      </c>
    </row>
    <row r="55" spans="1:12" s="68" customFormat="1" x14ac:dyDescent="0.25">
      <c r="A55" s="62" t="s">
        <v>7</v>
      </c>
      <c r="B55" s="63" t="s">
        <v>30</v>
      </c>
      <c r="C55" s="63" t="s">
        <v>30</v>
      </c>
      <c r="D55" s="63" t="s">
        <v>30</v>
      </c>
      <c r="E55" s="63" t="s">
        <v>22</v>
      </c>
      <c r="F55" s="63" t="s">
        <v>13</v>
      </c>
      <c r="G55" s="63"/>
      <c r="H55" s="63" t="s">
        <v>70</v>
      </c>
      <c r="I55" s="65">
        <v>-5752680000</v>
      </c>
      <c r="J55" s="66"/>
      <c r="K55" s="66"/>
      <c r="L55" s="67">
        <f t="shared" si="11"/>
        <v>-5752680000</v>
      </c>
    </row>
    <row r="56" spans="1:12" s="68" customFormat="1" x14ac:dyDescent="0.25">
      <c r="A56" s="62" t="s">
        <v>7</v>
      </c>
      <c r="B56" s="63" t="s">
        <v>30</v>
      </c>
      <c r="C56" s="63" t="s">
        <v>30</v>
      </c>
      <c r="D56" s="63" t="s">
        <v>30</v>
      </c>
      <c r="E56" s="63" t="s">
        <v>22</v>
      </c>
      <c r="F56" s="63" t="s">
        <v>33</v>
      </c>
      <c r="G56" s="63"/>
      <c r="H56" s="63" t="s">
        <v>71</v>
      </c>
      <c r="I56" s="65">
        <v>7886298296</v>
      </c>
      <c r="J56" s="66"/>
      <c r="K56" s="66"/>
      <c r="L56" s="67">
        <f t="shared" si="11"/>
        <v>7886298296</v>
      </c>
    </row>
    <row r="57" spans="1:12" s="68" customFormat="1" x14ac:dyDescent="0.25">
      <c r="A57" s="62" t="s">
        <v>7</v>
      </c>
      <c r="B57" s="63" t="s">
        <v>30</v>
      </c>
      <c r="C57" s="63" t="s">
        <v>30</v>
      </c>
      <c r="D57" s="63" t="s">
        <v>30</v>
      </c>
      <c r="E57" s="63" t="s">
        <v>22</v>
      </c>
      <c r="F57" s="63" t="s">
        <v>16</v>
      </c>
      <c r="G57" s="63"/>
      <c r="H57" s="63" t="s">
        <v>72</v>
      </c>
      <c r="I57" s="65">
        <v>660000000</v>
      </c>
      <c r="J57" s="66"/>
      <c r="K57" s="66"/>
      <c r="L57" s="67">
        <f t="shared" si="11"/>
        <v>660000000</v>
      </c>
    </row>
    <row r="58" spans="1:12" s="68" customFormat="1" x14ac:dyDescent="0.25">
      <c r="A58" s="62" t="s">
        <v>7</v>
      </c>
      <c r="B58" s="63" t="s">
        <v>30</v>
      </c>
      <c r="C58" s="63" t="s">
        <v>30</v>
      </c>
      <c r="D58" s="63" t="s">
        <v>30</v>
      </c>
      <c r="E58" s="63" t="s">
        <v>24</v>
      </c>
      <c r="F58" s="63" t="s">
        <v>33</v>
      </c>
      <c r="G58" s="63"/>
      <c r="H58" s="63" t="s">
        <v>73</v>
      </c>
      <c r="I58" s="65">
        <v>1000000</v>
      </c>
      <c r="J58" s="66"/>
      <c r="K58" s="66"/>
      <c r="L58" s="67">
        <f t="shared" si="11"/>
        <v>1000000</v>
      </c>
    </row>
    <row r="59" spans="1:12" s="68" customFormat="1" x14ac:dyDescent="0.25">
      <c r="A59" s="62" t="s">
        <v>7</v>
      </c>
      <c r="B59" s="63" t="s">
        <v>30</v>
      </c>
      <c r="C59" s="63" t="s">
        <v>30</v>
      </c>
      <c r="D59" s="63" t="s">
        <v>30</v>
      </c>
      <c r="E59" s="63" t="s">
        <v>24</v>
      </c>
      <c r="F59" s="63" t="s">
        <v>16</v>
      </c>
      <c r="G59" s="63"/>
      <c r="H59" s="63" t="s">
        <v>74</v>
      </c>
      <c r="I59" s="65">
        <v>-298021000</v>
      </c>
      <c r="J59" s="66"/>
      <c r="K59" s="66"/>
      <c r="L59" s="67">
        <f t="shared" si="11"/>
        <v>-298021000</v>
      </c>
    </row>
    <row r="60" spans="1:12" s="68" customFormat="1" x14ac:dyDescent="0.25">
      <c r="A60" s="62" t="s">
        <v>7</v>
      </c>
      <c r="B60" s="63" t="s">
        <v>30</v>
      </c>
      <c r="C60" s="63" t="s">
        <v>30</v>
      </c>
      <c r="D60" s="63" t="s">
        <v>30</v>
      </c>
      <c r="E60" s="63" t="s">
        <v>24</v>
      </c>
      <c r="F60" s="63" t="s">
        <v>18</v>
      </c>
      <c r="G60" s="63"/>
      <c r="H60" s="63" t="s">
        <v>75</v>
      </c>
      <c r="I60" s="65">
        <v>1970400000</v>
      </c>
      <c r="J60" s="66"/>
      <c r="K60" s="66"/>
      <c r="L60" s="67">
        <f t="shared" si="11"/>
        <v>1970400000</v>
      </c>
    </row>
    <row r="61" spans="1:12" s="68" customFormat="1" x14ac:dyDescent="0.25">
      <c r="A61" s="62" t="s">
        <v>7</v>
      </c>
      <c r="B61" s="63" t="s">
        <v>30</v>
      </c>
      <c r="C61" s="63" t="s">
        <v>30</v>
      </c>
      <c r="D61" s="63" t="s">
        <v>30</v>
      </c>
      <c r="E61" s="63" t="s">
        <v>24</v>
      </c>
      <c r="F61" s="63" t="s">
        <v>37</v>
      </c>
      <c r="G61" s="63"/>
      <c r="H61" s="63" t="s">
        <v>76</v>
      </c>
      <c r="I61" s="65">
        <v>1454658230</v>
      </c>
      <c r="J61" s="66"/>
      <c r="K61" s="66">
        <v>61000000</v>
      </c>
      <c r="L61" s="67">
        <f t="shared" si="11"/>
        <v>1515658230</v>
      </c>
    </row>
    <row r="62" spans="1:12" s="68" customFormat="1" ht="24" x14ac:dyDescent="0.25">
      <c r="A62" s="62" t="s">
        <v>7</v>
      </c>
      <c r="B62" s="63" t="s">
        <v>30</v>
      </c>
      <c r="C62" s="63" t="s">
        <v>30</v>
      </c>
      <c r="D62" s="63" t="s">
        <v>30</v>
      </c>
      <c r="E62" s="63" t="s">
        <v>24</v>
      </c>
      <c r="F62" s="63" t="s">
        <v>22</v>
      </c>
      <c r="G62" s="63"/>
      <c r="H62" s="75" t="s">
        <v>77</v>
      </c>
      <c r="I62" s="65">
        <v>193899172</v>
      </c>
      <c r="J62" s="66"/>
      <c r="K62" s="66"/>
      <c r="L62" s="67">
        <f t="shared" si="11"/>
        <v>193899172</v>
      </c>
    </row>
    <row r="63" spans="1:12" s="68" customFormat="1" ht="24" x14ac:dyDescent="0.25">
      <c r="A63" s="62" t="s">
        <v>7</v>
      </c>
      <c r="B63" s="63" t="s">
        <v>30</v>
      </c>
      <c r="C63" s="63" t="s">
        <v>30</v>
      </c>
      <c r="D63" s="63" t="s">
        <v>30</v>
      </c>
      <c r="E63" s="63" t="s">
        <v>24</v>
      </c>
      <c r="F63" s="63" t="s">
        <v>26</v>
      </c>
      <c r="G63" s="63"/>
      <c r="H63" s="75" t="s">
        <v>78</v>
      </c>
      <c r="I63" s="65">
        <v>800000</v>
      </c>
      <c r="J63" s="66"/>
      <c r="K63" s="66"/>
      <c r="L63" s="67">
        <f t="shared" si="11"/>
        <v>800000</v>
      </c>
    </row>
    <row r="64" spans="1:12" s="68" customFormat="1" x14ac:dyDescent="0.25">
      <c r="A64" s="62" t="s">
        <v>7</v>
      </c>
      <c r="B64" s="63" t="s">
        <v>30</v>
      </c>
      <c r="C64" s="63" t="s">
        <v>30</v>
      </c>
      <c r="D64" s="63" t="s">
        <v>30</v>
      </c>
      <c r="E64" s="63" t="s">
        <v>26</v>
      </c>
      <c r="F64" s="63" t="s">
        <v>33</v>
      </c>
      <c r="G64" s="63"/>
      <c r="H64" s="63" t="s">
        <v>79</v>
      </c>
      <c r="I64" s="65">
        <v>440000000</v>
      </c>
      <c r="J64" s="66"/>
      <c r="K64" s="66"/>
      <c r="L64" s="67">
        <f t="shared" si="11"/>
        <v>440000000</v>
      </c>
    </row>
    <row r="65" spans="1:12" s="68" customFormat="1" x14ac:dyDescent="0.25">
      <c r="A65" s="62" t="s">
        <v>7</v>
      </c>
      <c r="B65" s="63" t="s">
        <v>30</v>
      </c>
      <c r="C65" s="63" t="s">
        <v>30</v>
      </c>
      <c r="D65" s="63" t="s">
        <v>30</v>
      </c>
      <c r="E65" s="63" t="s">
        <v>26</v>
      </c>
      <c r="F65" s="63" t="s">
        <v>16</v>
      </c>
      <c r="G65" s="63"/>
      <c r="H65" s="63" t="s">
        <v>80</v>
      </c>
      <c r="I65" s="65">
        <v>-100000000</v>
      </c>
      <c r="J65" s="66"/>
      <c r="K65" s="66"/>
      <c r="L65" s="67">
        <f t="shared" si="11"/>
        <v>-100000000</v>
      </c>
    </row>
    <row r="66" spans="1:12" s="68" customFormat="1" ht="24" x14ac:dyDescent="0.25">
      <c r="A66" s="62" t="s">
        <v>7</v>
      </c>
      <c r="B66" s="63" t="s">
        <v>30</v>
      </c>
      <c r="C66" s="63" t="s">
        <v>30</v>
      </c>
      <c r="D66" s="63" t="s">
        <v>30</v>
      </c>
      <c r="E66" s="63" t="s">
        <v>26</v>
      </c>
      <c r="F66" s="63" t="s">
        <v>18</v>
      </c>
      <c r="G66" s="63"/>
      <c r="H66" s="75" t="s">
        <v>81</v>
      </c>
      <c r="I66" s="65">
        <v>-504340000</v>
      </c>
      <c r="J66" s="66"/>
      <c r="K66" s="66"/>
      <c r="L66" s="67">
        <f t="shared" si="11"/>
        <v>-504340000</v>
      </c>
    </row>
    <row r="67" spans="1:12" s="68" customFormat="1" x14ac:dyDescent="0.25">
      <c r="A67" s="62" t="s">
        <v>7</v>
      </c>
      <c r="B67" s="63" t="s">
        <v>30</v>
      </c>
      <c r="C67" s="63" t="s">
        <v>30</v>
      </c>
      <c r="D67" s="63" t="s">
        <v>30</v>
      </c>
      <c r="E67" s="63" t="s">
        <v>26</v>
      </c>
      <c r="F67" s="63" t="s">
        <v>20</v>
      </c>
      <c r="G67" s="63"/>
      <c r="H67" s="63" t="s">
        <v>82</v>
      </c>
      <c r="I67" s="65">
        <v>440000000</v>
      </c>
      <c r="J67" s="66"/>
      <c r="K67" s="66"/>
      <c r="L67" s="67">
        <f t="shared" si="11"/>
        <v>440000000</v>
      </c>
    </row>
    <row r="68" spans="1:12" s="68" customFormat="1" x14ac:dyDescent="0.25">
      <c r="A68" s="62" t="s">
        <v>7</v>
      </c>
      <c r="B68" s="63" t="s">
        <v>30</v>
      </c>
      <c r="C68" s="63" t="s">
        <v>30</v>
      </c>
      <c r="D68" s="63" t="s">
        <v>30</v>
      </c>
      <c r="E68" s="63" t="s">
        <v>26</v>
      </c>
      <c r="F68" s="63" t="s">
        <v>22</v>
      </c>
      <c r="G68" s="63"/>
      <c r="H68" s="63" t="s">
        <v>83</v>
      </c>
      <c r="I68" s="65">
        <v>4768978374</v>
      </c>
      <c r="J68" s="66">
        <v>122000000</v>
      </c>
      <c r="K68" s="66"/>
      <c r="L68" s="67">
        <f t="shared" si="11"/>
        <v>4646978374</v>
      </c>
    </row>
    <row r="69" spans="1:12" s="68" customFormat="1" ht="12.75" thickBot="1" x14ac:dyDescent="0.3">
      <c r="A69" s="62" t="s">
        <v>7</v>
      </c>
      <c r="B69" s="63" t="s">
        <v>30</v>
      </c>
      <c r="C69" s="63" t="s">
        <v>30</v>
      </c>
      <c r="D69" s="63" t="s">
        <v>30</v>
      </c>
      <c r="E69" s="63" t="s">
        <v>28</v>
      </c>
      <c r="F69" s="63"/>
      <c r="G69" s="63"/>
      <c r="H69" s="63" t="s">
        <v>84</v>
      </c>
      <c r="I69" s="65">
        <v>111430000</v>
      </c>
      <c r="J69" s="66"/>
      <c r="K69" s="66"/>
      <c r="L69" s="67">
        <f t="shared" si="11"/>
        <v>111430000</v>
      </c>
    </row>
    <row r="70" spans="1:12" s="54" customFormat="1" ht="17.25" thickTop="1" thickBot="1" x14ac:dyDescent="0.25">
      <c r="A70" s="56" t="s">
        <v>7</v>
      </c>
      <c r="B70" s="57" t="s">
        <v>41</v>
      </c>
      <c r="C70" s="57"/>
      <c r="D70" s="57"/>
      <c r="E70" s="57"/>
      <c r="F70" s="57"/>
      <c r="G70" s="57"/>
      <c r="H70" s="57" t="s">
        <v>85</v>
      </c>
      <c r="I70" s="58">
        <v>1147000000</v>
      </c>
      <c r="J70" s="58">
        <f t="shared" ref="J70:L70" si="12">SUM(J71:J73)</f>
        <v>0</v>
      </c>
      <c r="K70" s="58">
        <f t="shared" si="12"/>
        <v>0</v>
      </c>
      <c r="L70" s="59">
        <f t="shared" si="12"/>
        <v>1147000000</v>
      </c>
    </row>
    <row r="71" spans="1:12" s="51" customFormat="1" ht="12.75" thickTop="1" x14ac:dyDescent="0.2">
      <c r="A71" s="52" t="s">
        <v>7</v>
      </c>
      <c r="B71" s="53" t="s">
        <v>41</v>
      </c>
      <c r="C71" s="53" t="s">
        <v>86</v>
      </c>
      <c r="D71" s="53" t="s">
        <v>30</v>
      </c>
      <c r="E71" s="53" t="s">
        <v>87</v>
      </c>
      <c r="F71" s="53" t="s">
        <v>13</v>
      </c>
      <c r="G71" s="53"/>
      <c r="H71" s="53" t="s">
        <v>88</v>
      </c>
      <c r="I71" s="5">
        <v>118000000</v>
      </c>
      <c r="J71" s="6"/>
      <c r="K71" s="6"/>
      <c r="L71" s="7">
        <f t="shared" ref="L71:L73" si="13">+I71-J71+K71</f>
        <v>118000000</v>
      </c>
    </row>
    <row r="72" spans="1:12" s="51" customFormat="1" x14ac:dyDescent="0.2">
      <c r="A72" s="52" t="s">
        <v>7</v>
      </c>
      <c r="B72" s="53" t="s">
        <v>41</v>
      </c>
      <c r="C72" s="53" t="s">
        <v>86</v>
      </c>
      <c r="D72" s="53" t="s">
        <v>30</v>
      </c>
      <c r="E72" s="53" t="s">
        <v>87</v>
      </c>
      <c r="F72" s="53" t="s">
        <v>33</v>
      </c>
      <c r="G72" s="53"/>
      <c r="H72" s="53" t="s">
        <v>89</v>
      </c>
      <c r="I72" s="5">
        <v>118000000</v>
      </c>
      <c r="J72" s="6"/>
      <c r="K72" s="6"/>
      <c r="L72" s="7">
        <f t="shared" si="13"/>
        <v>118000000</v>
      </c>
    </row>
    <row r="73" spans="1:12" s="51" customFormat="1" ht="12.75" thickBot="1" x14ac:dyDescent="0.25">
      <c r="A73" s="52" t="s">
        <v>7</v>
      </c>
      <c r="B73" s="53" t="s">
        <v>41</v>
      </c>
      <c r="C73" s="53" t="s">
        <v>9</v>
      </c>
      <c r="D73" s="53" t="s">
        <v>10</v>
      </c>
      <c r="E73" s="53" t="s">
        <v>13</v>
      </c>
      <c r="F73" s="53"/>
      <c r="G73" s="53"/>
      <c r="H73" s="53" t="s">
        <v>90</v>
      </c>
      <c r="I73" s="5">
        <v>911000000</v>
      </c>
      <c r="J73" s="6"/>
      <c r="K73" s="6"/>
      <c r="L73" s="7">
        <f t="shared" si="13"/>
        <v>911000000</v>
      </c>
    </row>
    <row r="74" spans="1:12" s="54" customFormat="1" ht="17.25" thickTop="1" thickBot="1" x14ac:dyDescent="0.25">
      <c r="A74" s="56" t="s">
        <v>7</v>
      </c>
      <c r="B74" s="57" t="s">
        <v>91</v>
      </c>
      <c r="C74" s="57"/>
      <c r="D74" s="57"/>
      <c r="E74" s="57"/>
      <c r="F74" s="57"/>
      <c r="G74" s="57"/>
      <c r="H74" s="57" t="s">
        <v>92</v>
      </c>
      <c r="I74" s="58">
        <v>419000000</v>
      </c>
      <c r="J74" s="58">
        <f t="shared" ref="J74:L74" si="14">SUM(J75:J77)</f>
        <v>0</v>
      </c>
      <c r="K74" s="58">
        <f t="shared" si="14"/>
        <v>0</v>
      </c>
      <c r="L74" s="59">
        <f t="shared" si="14"/>
        <v>419000000</v>
      </c>
    </row>
    <row r="75" spans="1:12" s="51" customFormat="1" ht="12.75" thickTop="1" x14ac:dyDescent="0.2">
      <c r="A75" s="52" t="s">
        <v>7</v>
      </c>
      <c r="B75" s="53" t="s">
        <v>91</v>
      </c>
      <c r="C75" s="53" t="s">
        <v>10</v>
      </c>
      <c r="D75" s="53" t="s">
        <v>30</v>
      </c>
      <c r="E75" s="53" t="s">
        <v>20</v>
      </c>
      <c r="F75" s="53"/>
      <c r="G75" s="53"/>
      <c r="H75" s="53" t="s">
        <v>93</v>
      </c>
      <c r="I75" s="5">
        <v>11000000</v>
      </c>
      <c r="J75" s="6"/>
      <c r="K75" s="6"/>
      <c r="L75" s="7">
        <f t="shared" ref="L75:L77" si="15">+I75-J75+K75</f>
        <v>11000000</v>
      </c>
    </row>
    <row r="76" spans="1:12" s="51" customFormat="1" x14ac:dyDescent="0.2">
      <c r="A76" s="52" t="s">
        <v>7</v>
      </c>
      <c r="B76" s="53" t="s">
        <v>91</v>
      </c>
      <c r="C76" s="53" t="s">
        <v>86</v>
      </c>
      <c r="D76" s="53" t="s">
        <v>10</v>
      </c>
      <c r="E76" s="53"/>
      <c r="F76" s="53"/>
      <c r="G76" s="53"/>
      <c r="H76" s="53" t="s">
        <v>94</v>
      </c>
      <c r="I76" s="5">
        <v>365000000</v>
      </c>
      <c r="J76" s="6"/>
      <c r="K76" s="6"/>
      <c r="L76" s="7">
        <f t="shared" si="15"/>
        <v>365000000</v>
      </c>
    </row>
    <row r="77" spans="1:12" s="51" customFormat="1" ht="12.75" thickBot="1" x14ac:dyDescent="0.25">
      <c r="A77" s="52" t="s">
        <v>7</v>
      </c>
      <c r="B77" s="53" t="s">
        <v>91</v>
      </c>
      <c r="C77" s="53" t="s">
        <v>95</v>
      </c>
      <c r="D77" s="53" t="s">
        <v>30</v>
      </c>
      <c r="E77" s="53" t="s">
        <v>13</v>
      </c>
      <c r="F77" s="53"/>
      <c r="G77" s="53"/>
      <c r="H77" s="53" t="s">
        <v>96</v>
      </c>
      <c r="I77" s="5">
        <v>43000000</v>
      </c>
      <c r="J77" s="6"/>
      <c r="K77" s="6"/>
      <c r="L77" s="7">
        <f t="shared" si="15"/>
        <v>43000000</v>
      </c>
    </row>
    <row r="78" spans="1:12" s="54" customFormat="1" ht="20.25" thickTop="1" thickBot="1" x14ac:dyDescent="0.25">
      <c r="A78" s="60" t="s">
        <v>97</v>
      </c>
      <c r="B78" s="34"/>
      <c r="C78" s="34"/>
      <c r="D78" s="34"/>
      <c r="E78" s="34"/>
      <c r="F78" s="34"/>
      <c r="G78" s="34"/>
      <c r="H78" s="34" t="s">
        <v>98</v>
      </c>
      <c r="I78" s="61">
        <v>48024715860</v>
      </c>
      <c r="J78" s="61">
        <f t="shared" ref="J78:L78" si="16">SUM(J79:J84)</f>
        <v>0</v>
      </c>
      <c r="K78" s="61">
        <f t="shared" si="16"/>
        <v>0</v>
      </c>
      <c r="L78" s="61">
        <f t="shared" si="16"/>
        <v>48024715860</v>
      </c>
    </row>
    <row r="79" spans="1:12" ht="48.75" thickTop="1" x14ac:dyDescent="0.2">
      <c r="A79" s="3" t="s">
        <v>97</v>
      </c>
      <c r="B79" s="4" t="s">
        <v>99</v>
      </c>
      <c r="C79" s="4" t="s">
        <v>100</v>
      </c>
      <c r="D79" s="4" t="s">
        <v>101</v>
      </c>
      <c r="E79" s="4" t="s">
        <v>102</v>
      </c>
      <c r="F79" s="4" t="s">
        <v>103</v>
      </c>
      <c r="G79" s="4" t="s">
        <v>30</v>
      </c>
      <c r="H79" s="55" t="s">
        <v>104</v>
      </c>
      <c r="I79" s="5">
        <v>7737000000</v>
      </c>
      <c r="L79" s="7">
        <f t="shared" ref="L79:L84" si="17">+I79-J79+K79</f>
        <v>7737000000</v>
      </c>
    </row>
    <row r="80" spans="1:12" s="68" customFormat="1" ht="36" x14ac:dyDescent="0.25">
      <c r="A80" s="62" t="s">
        <v>97</v>
      </c>
      <c r="B80" s="63" t="s">
        <v>99</v>
      </c>
      <c r="C80" s="63" t="s">
        <v>100</v>
      </c>
      <c r="D80" s="63" t="s">
        <v>105</v>
      </c>
      <c r="E80" s="63" t="s">
        <v>102</v>
      </c>
      <c r="F80" s="63" t="s">
        <v>106</v>
      </c>
      <c r="G80" s="63" t="s">
        <v>30</v>
      </c>
      <c r="H80" s="64" t="s">
        <v>124</v>
      </c>
      <c r="I80" s="65">
        <v>4262000000</v>
      </c>
      <c r="J80" s="66"/>
      <c r="K80" s="66"/>
      <c r="L80" s="67">
        <f t="shared" si="17"/>
        <v>4262000000</v>
      </c>
    </row>
    <row r="81" spans="1:12" s="68" customFormat="1" ht="36" x14ac:dyDescent="0.25">
      <c r="A81" s="62" t="s">
        <v>97</v>
      </c>
      <c r="B81" s="63" t="s">
        <v>99</v>
      </c>
      <c r="C81" s="63" t="s">
        <v>100</v>
      </c>
      <c r="D81" s="63" t="s">
        <v>105</v>
      </c>
      <c r="E81" s="63" t="s">
        <v>102</v>
      </c>
      <c r="F81" s="63" t="s">
        <v>107</v>
      </c>
      <c r="G81" s="63" t="s">
        <v>30</v>
      </c>
      <c r="H81" s="64" t="s">
        <v>125</v>
      </c>
      <c r="I81" s="65">
        <v>2738000000</v>
      </c>
      <c r="J81" s="66"/>
      <c r="K81" s="66"/>
      <c r="L81" s="67">
        <f t="shared" si="17"/>
        <v>2738000000</v>
      </c>
    </row>
    <row r="82" spans="1:12" s="68" customFormat="1" ht="36" x14ac:dyDescent="0.25">
      <c r="A82" s="62" t="s">
        <v>97</v>
      </c>
      <c r="B82" s="63" t="s">
        <v>99</v>
      </c>
      <c r="C82" s="63" t="s">
        <v>100</v>
      </c>
      <c r="D82" s="63" t="s">
        <v>108</v>
      </c>
      <c r="E82" s="63" t="s">
        <v>102</v>
      </c>
      <c r="F82" s="63" t="s">
        <v>109</v>
      </c>
      <c r="G82" s="63" t="s">
        <v>30</v>
      </c>
      <c r="H82" s="64" t="s">
        <v>126</v>
      </c>
      <c r="I82" s="65">
        <v>1828098000</v>
      </c>
      <c r="J82" s="66"/>
      <c r="K82" s="66"/>
      <c r="L82" s="67">
        <f t="shared" si="17"/>
        <v>1828098000</v>
      </c>
    </row>
    <row r="83" spans="1:12" s="68" customFormat="1" ht="36" x14ac:dyDescent="0.25">
      <c r="A83" s="62" t="s">
        <v>97</v>
      </c>
      <c r="B83" s="63" t="s">
        <v>99</v>
      </c>
      <c r="C83" s="63" t="s">
        <v>100</v>
      </c>
      <c r="D83" s="63" t="s">
        <v>108</v>
      </c>
      <c r="E83" s="63" t="s">
        <v>102</v>
      </c>
      <c r="F83" s="63" t="s">
        <v>110</v>
      </c>
      <c r="G83" s="63" t="s">
        <v>30</v>
      </c>
      <c r="H83" s="64" t="s">
        <v>127</v>
      </c>
      <c r="I83" s="65">
        <v>171902000</v>
      </c>
      <c r="J83" s="66"/>
      <c r="K83" s="66"/>
      <c r="L83" s="67">
        <f t="shared" si="17"/>
        <v>171902000</v>
      </c>
    </row>
    <row r="84" spans="1:12" s="68" customFormat="1" ht="48.75" thickBot="1" x14ac:dyDescent="0.3">
      <c r="A84" s="69" t="s">
        <v>97</v>
      </c>
      <c r="B84" s="70" t="s">
        <v>99</v>
      </c>
      <c r="C84" s="70" t="s">
        <v>100</v>
      </c>
      <c r="D84" s="70" t="s">
        <v>111</v>
      </c>
      <c r="E84" s="70" t="s">
        <v>102</v>
      </c>
      <c r="F84" s="70" t="s">
        <v>112</v>
      </c>
      <c r="G84" s="70" t="s">
        <v>30</v>
      </c>
      <c r="H84" s="71" t="s">
        <v>113</v>
      </c>
      <c r="I84" s="72">
        <v>31287715860</v>
      </c>
      <c r="J84" s="73"/>
      <c r="K84" s="73"/>
      <c r="L84" s="74">
        <f t="shared" si="17"/>
        <v>31287715860</v>
      </c>
    </row>
    <row r="85" spans="1:12" ht="12.75" thickTop="1" x14ac:dyDescent="0.2">
      <c r="A85" s="12" t="s">
        <v>0</v>
      </c>
      <c r="B85" s="12" t="s">
        <v>0</v>
      </c>
      <c r="C85" s="12" t="s">
        <v>0</v>
      </c>
      <c r="D85" s="12" t="s">
        <v>0</v>
      </c>
      <c r="E85" s="12" t="s">
        <v>0</v>
      </c>
      <c r="F85" s="12" t="s">
        <v>0</v>
      </c>
      <c r="G85" s="12" t="s">
        <v>0</v>
      </c>
      <c r="H85" s="12" t="s">
        <v>0</v>
      </c>
      <c r="I85" s="13" t="s">
        <v>0</v>
      </c>
    </row>
  </sheetData>
  <sheetProtection algorithmName="SHA-512" hashValue="XUPsf/U5u4rTsfF2YTY5mL2uVFmfi/FzvBQciMYtXPvElTw6MVtb+4Jc636aHwqRUBxZqoQJSeyAoBcqEzAjkA==" saltValue="kyebCadgEhOM/iWhlPbx7g==" spinCount="100000" sheet="1" objects="1" scenarios="1"/>
  <mergeCells count="14">
    <mergeCell ref="A1:L1"/>
    <mergeCell ref="L2:L4"/>
    <mergeCell ref="J2:K2"/>
    <mergeCell ref="I2:I4"/>
    <mergeCell ref="A2:A4"/>
    <mergeCell ref="B2:B4"/>
    <mergeCell ref="C2:C4"/>
    <mergeCell ref="D2:D4"/>
    <mergeCell ref="E2:E4"/>
    <mergeCell ref="F2:F4"/>
    <mergeCell ref="G2:G4"/>
    <mergeCell ref="H2:H4"/>
    <mergeCell ref="J3:J4"/>
    <mergeCell ref="K3:K4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B33:F85 G79:G84 B7:F31" numberStoredAsText="1"/>
    <ignoredError sqref="L7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</cp:lastModifiedBy>
  <dcterms:created xsi:type="dcterms:W3CDTF">2020-02-03T13:09:57Z</dcterms:created>
  <dcterms:modified xsi:type="dcterms:W3CDTF">2020-03-27T01:47:32Z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