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2 FEBRERO\"/>
    </mc:Choice>
  </mc:AlternateContent>
  <xr:revisionPtr revIDLastSave="0" documentId="13_ncr:1_{635EF4AC-EAE6-4CBC-A349-E7C0DD8BF2D8}" xr6:coauthVersionLast="36" xr6:coauthVersionMax="36" xr10:uidLastSave="{00000000-0000-0000-0000-000000000000}"/>
  <bookViews>
    <workbookView xWindow="120" yWindow="60" windowWidth="19110" windowHeight="11760" tabRatio="679" xr2:uid="{00000000-000D-0000-FFFF-FFFF00000000}"/>
  </bookViews>
  <sheets>
    <sheet name="EJECUCION FEB VIGENCIA" sheetId="20" r:id="rId1"/>
  </sheets>
  <externalReferences>
    <externalReference r:id="rId2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David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" i="20" l="1"/>
  <c r="K24" i="20"/>
  <c r="K23" i="20"/>
  <c r="K22" i="20"/>
  <c r="K21" i="20"/>
  <c r="K20" i="20"/>
  <c r="J20" i="20"/>
  <c r="I20" i="20"/>
  <c r="G20" i="20"/>
  <c r="F20" i="20"/>
  <c r="H20" i="20" s="1"/>
  <c r="E20" i="20"/>
  <c r="J8" i="20"/>
  <c r="I8" i="20"/>
  <c r="I26" i="20" s="1"/>
  <c r="G8" i="20"/>
  <c r="G26" i="20" s="1"/>
  <c r="F8" i="20"/>
  <c r="F26" i="20" s="1"/>
  <c r="E8" i="20"/>
  <c r="K18" i="20"/>
  <c r="K10" i="20"/>
  <c r="K11" i="20"/>
  <c r="K12" i="20"/>
  <c r="K13" i="20"/>
  <c r="K14" i="20"/>
  <c r="K15" i="20"/>
  <c r="K16" i="20"/>
  <c r="K17" i="20"/>
  <c r="K9" i="20"/>
  <c r="E26" i="20"/>
  <c r="H24" i="20"/>
  <c r="H23" i="20"/>
  <c r="H22" i="20"/>
  <c r="H21" i="20"/>
  <c r="H18" i="20"/>
  <c r="H10" i="20"/>
  <c r="H11" i="20"/>
  <c r="H12" i="20"/>
  <c r="H13" i="20"/>
  <c r="H14" i="20"/>
  <c r="H15" i="20"/>
  <c r="H16" i="20"/>
  <c r="H17" i="20"/>
  <c r="H9" i="20"/>
  <c r="H8" i="20"/>
  <c r="J26" i="20" l="1"/>
  <c r="K8" i="20"/>
  <c r="H26" i="20"/>
</calcChain>
</file>

<file path=xl/sharedStrings.xml><?xml version="1.0" encoding="utf-8"?>
<sst xmlns="http://schemas.openxmlformats.org/spreadsheetml/2006/main" count="45" uniqueCount="45">
  <si>
    <t>% PAGOS</t>
  </si>
  <si>
    <t>FUNCIONAMIENTO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</si>
  <si>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</si>
  <si>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</si>
  <si>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IMPLEMENTACIÓN DE ESTRATEGIAS DE COFINANCIACIÓN EN EL MARCO DE LOS PROGRAMAS DE DESARROLLO CON ENFOQUE TERRITORIAL  NACIONAL - PREVIO CONCEPTO DNP</t>
  </si>
  <si>
    <t>IMPLEMENTACIÓN DE LAS TECNOLOGÍAS DE INFORMACIÓN Y COMUNICACIONES PARA LA RENOVACIÓN DEL TERRITORIO  NACIONAL</t>
  </si>
  <si>
    <t>C-1710-1100-2</t>
  </si>
  <si>
    <t>C-1710-1100-3</t>
  </si>
  <si>
    <t>C-1799-1100-1</t>
  </si>
  <si>
    <t>VIGENCIA 2019</t>
  </si>
  <si>
    <t>A-01-01-01</t>
  </si>
  <si>
    <t>A-01-01-02</t>
  </si>
  <si>
    <t>A-01-01-03</t>
  </si>
  <si>
    <t>A-02-01</t>
  </si>
  <si>
    <t>A-02-02</t>
  </si>
  <si>
    <t>A-03-04-02-012</t>
  </si>
  <si>
    <t>A-03-10-01-001</t>
  </si>
  <si>
    <t>A-08-01</t>
  </si>
  <si>
    <t>A-08-04-01</t>
  </si>
  <si>
    <t>A-08-05</t>
  </si>
  <si>
    <t>SALARIO</t>
  </si>
  <si>
    <t>CONTRIBUCIONES INHERENTES A LA NÓMINA</t>
  </si>
  <si>
    <t>REMUNERACIONES NO CONSTITUTIVAS DE FACTOR SALARIAL</t>
  </si>
  <si>
    <t>ADQUISICIÓN DE ACTIVOS NO FINANCIEROS</t>
  </si>
  <si>
    <t>ADQUISICIONES DIFERENTES DE ACTIVOS</t>
  </si>
  <si>
    <t>INCAPACIDADES Y LICENCIAS DE MATERNIDAD (NO DE PENSIONES)</t>
  </si>
  <si>
    <t>SENTENCIAS</t>
  </si>
  <si>
    <t>IMPUESTOS</t>
  </si>
  <si>
    <t>CUOTA DE FISCALIZACIÓN Y AUDITAJE</t>
  </si>
  <si>
    <t>MULTAS, SANCIONES E INTERESES DE MORA</t>
  </si>
  <si>
    <t>FEBRERO DE 2019</t>
  </si>
  <si>
    <t>RUBRO</t>
  </si>
  <si>
    <t>RECURSO</t>
  </si>
  <si>
    <t>DESCRIPCIÓN</t>
  </si>
  <si>
    <t>AGENCIA DE RENOVACIÓN  DEL TERRITORIO - ART</t>
  </si>
  <si>
    <t>INFORME DE EJECUCIÓN A:</t>
  </si>
  <si>
    <t>TOTAL PRESUPUESTO NACIÓN</t>
  </si>
  <si>
    <t>% EJECUCIÓN</t>
  </si>
  <si>
    <t>INVERSIÓN</t>
  </si>
  <si>
    <t>IMPLEMENTACIÓN DE ACTIVIDADES PARA LA REACTIVACIÓN ECONÓMICA, SOCIAL Y AMBIENTAL EN LAS ZONAS FOCALIZADAS POR LOS PROGRAMAS DE DESARROLLO CON ENFOQUE TERRITORIAL - PDET NIVEL  NACIONAL</t>
  </si>
  <si>
    <t>APR. VIGENTE
$</t>
  </si>
  <si>
    <t>COMPROMETIDO
$</t>
  </si>
  <si>
    <t>SALDO X COMPROMETER
$</t>
  </si>
  <si>
    <t>PAGADO
$</t>
  </si>
  <si>
    <t>SALDO X PAGAR
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</si>
</sst>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_-* #,##0.00\ _p_t_a_-;\-* #,##0.00\ _p_t_a_-;_-* &quot;-&quot;??\ _p_t_a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/>
    <xf numFmtId="10" fontId="4" fillId="0" borderId="0" xfId="13" applyNumberFormat="1"/>
    <xf numFmtId="165" fontId="0" fillId="0" borderId="0" xfId="2" applyFont="1"/>
    <xf numFmtId="165" fontId="4" fillId="0" borderId="0" xfId="2" applyFont="1"/>
    <xf numFmtId="0" fontId="13" fillId="0" borderId="2" xfId="0" applyFont="1" applyBorder="1"/>
    <xf numFmtId="0" fontId="13" fillId="0" borderId="1" xfId="0" applyFont="1" applyBorder="1"/>
    <xf numFmtId="0" fontId="13" fillId="0" borderId="0" xfId="0" applyFont="1" applyBorder="1"/>
    <xf numFmtId="10" fontId="13" fillId="0" borderId="0" xfId="13" applyNumberFormat="1" applyFont="1" applyBorder="1"/>
    <xf numFmtId="0" fontId="13" fillId="0" borderId="7" xfId="0" applyFont="1" applyBorder="1"/>
    <xf numFmtId="0" fontId="13" fillId="0" borderId="8" xfId="0" applyFont="1" applyBorder="1"/>
    <xf numFmtId="10" fontId="13" fillId="0" borderId="8" xfId="13" applyNumberFormat="1" applyFont="1" applyBorder="1"/>
    <xf numFmtId="0" fontId="13" fillId="0" borderId="9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6" fillId="0" borderId="0" xfId="0" applyFont="1"/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/>
    <xf numFmtId="3" fontId="15" fillId="0" borderId="0" xfId="0" applyNumberFormat="1" applyFont="1" applyFill="1" applyBorder="1" applyAlignment="1">
      <alignment horizontal="center"/>
    </xf>
    <xf numFmtId="0" fontId="18" fillId="0" borderId="1" xfId="0" applyFont="1" applyBorder="1"/>
    <xf numFmtId="0" fontId="19" fillId="0" borderId="17" xfId="0" applyFont="1" applyBorder="1"/>
    <xf numFmtId="0" fontId="19" fillId="0" borderId="1" xfId="0" applyFont="1" applyBorder="1"/>
    <xf numFmtId="0" fontId="19" fillId="0" borderId="5" xfId="0" applyFont="1" applyFill="1" applyBorder="1" applyAlignment="1">
      <alignment horizontal="center"/>
    </xf>
    <xf numFmtId="3" fontId="19" fillId="0" borderId="18" xfId="12" applyNumberFormat="1" applyFont="1" applyFill="1" applyBorder="1" applyAlignment="1">
      <alignment vertical="center"/>
    </xf>
    <xf numFmtId="0" fontId="18" fillId="0" borderId="2" xfId="0" applyFont="1" applyBorder="1"/>
    <xf numFmtId="0" fontId="20" fillId="0" borderId="0" xfId="0" applyFont="1"/>
    <xf numFmtId="0" fontId="19" fillId="0" borderId="6" xfId="0" applyFont="1" applyFill="1" applyBorder="1" applyAlignment="1">
      <alignment wrapText="1"/>
    </xf>
    <xf numFmtId="3" fontId="19" fillId="0" borderId="19" xfId="12" applyNumberFormat="1" applyFont="1" applyFill="1" applyBorder="1" applyAlignment="1">
      <alignment vertical="center"/>
    </xf>
    <xf numFmtId="3" fontId="19" fillId="0" borderId="6" xfId="12" applyNumberFormat="1" applyFont="1" applyFill="1" applyBorder="1" applyAlignment="1">
      <alignment vertical="center"/>
    </xf>
    <xf numFmtId="3" fontId="19" fillId="0" borderId="16" xfId="0" applyNumberFormat="1" applyFont="1" applyFill="1" applyBorder="1"/>
    <xf numFmtId="3" fontId="19" fillId="0" borderId="15" xfId="0" applyNumberFormat="1" applyFont="1" applyFill="1" applyBorder="1"/>
    <xf numFmtId="0" fontId="19" fillId="0" borderId="10" xfId="0" applyFont="1" applyFill="1" applyBorder="1" applyAlignment="1">
      <alignment wrapText="1"/>
    </xf>
    <xf numFmtId="3" fontId="19" fillId="0" borderId="9" xfId="12" applyNumberFormat="1" applyFont="1" applyFill="1" applyBorder="1" applyAlignment="1">
      <alignment vertical="center"/>
    </xf>
    <xf numFmtId="3" fontId="19" fillId="0" borderId="10" xfId="12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wrapText="1"/>
    </xf>
    <xf numFmtId="3" fontId="19" fillId="0" borderId="0" xfId="12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/>
    </xf>
    <xf numFmtId="3" fontId="19" fillId="0" borderId="14" xfId="12" applyNumberFormat="1" applyFont="1" applyFill="1" applyBorder="1" applyAlignment="1">
      <alignment vertical="center"/>
    </xf>
    <xf numFmtId="0" fontId="14" fillId="0" borderId="0" xfId="0" applyFont="1" applyBorder="1"/>
    <xf numFmtId="0" fontId="17" fillId="4" borderId="3" xfId="0" applyFont="1" applyFill="1" applyBorder="1"/>
    <xf numFmtId="3" fontId="17" fillId="4" borderId="3" xfId="0" applyNumberFormat="1" applyFont="1" applyFill="1" applyBorder="1"/>
    <xf numFmtId="10" fontId="19" fillId="0" borderId="5" xfId="13" applyNumberFormat="1" applyFont="1" applyFill="1" applyBorder="1" applyAlignment="1">
      <alignment horizontal="center" vertical="center"/>
    </xf>
    <xf numFmtId="10" fontId="19" fillId="0" borderId="6" xfId="13" applyNumberFormat="1" applyFont="1" applyFill="1" applyBorder="1" applyAlignment="1">
      <alignment horizontal="center" vertical="center"/>
    </xf>
    <xf numFmtId="10" fontId="19" fillId="0" borderId="10" xfId="1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5" borderId="5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5" borderId="6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5" borderId="10" xfId="0" applyFont="1" applyFill="1" applyBorder="1" applyAlignment="1">
      <alignment horizontal="left" vertical="center" wrapText="1"/>
    </xf>
    <xf numFmtId="3" fontId="19" fillId="0" borderId="5" xfId="12" applyNumberFormat="1" applyFont="1" applyFill="1" applyBorder="1" applyAlignment="1">
      <alignment horizontal="right" vertical="center"/>
    </xf>
    <xf numFmtId="3" fontId="19" fillId="5" borderId="5" xfId="12" applyNumberFormat="1" applyFont="1" applyFill="1" applyBorder="1" applyAlignment="1">
      <alignment horizontal="right" vertical="center"/>
    </xf>
    <xf numFmtId="3" fontId="19" fillId="0" borderId="6" xfId="12" applyNumberFormat="1" applyFont="1" applyFill="1" applyBorder="1" applyAlignment="1">
      <alignment horizontal="right" vertical="center"/>
    </xf>
    <xf numFmtId="3" fontId="19" fillId="5" borderId="6" xfId="12" applyNumberFormat="1" applyFont="1" applyFill="1" applyBorder="1" applyAlignment="1">
      <alignment horizontal="right" vertical="center"/>
    </xf>
    <xf numFmtId="3" fontId="19" fillId="0" borderId="10" xfId="12" applyNumberFormat="1" applyFont="1" applyFill="1" applyBorder="1" applyAlignment="1">
      <alignment horizontal="right" vertical="center"/>
    </xf>
    <xf numFmtId="3" fontId="19" fillId="5" borderId="10" xfId="1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0" fontId="19" fillId="0" borderId="0" xfId="13" applyNumberFormat="1" applyFont="1" applyFill="1" applyBorder="1" applyAlignment="1">
      <alignment horizontal="center" vertical="center"/>
    </xf>
    <xf numFmtId="10" fontId="19" fillId="0" borderId="14" xfId="13" applyNumberFormat="1" applyFont="1" applyFill="1" applyBorder="1" applyAlignment="1">
      <alignment horizontal="center" vertical="center"/>
    </xf>
    <xf numFmtId="10" fontId="13" fillId="0" borderId="0" xfId="13" applyNumberFormat="1" applyFont="1" applyBorder="1" applyAlignment="1">
      <alignment horizontal="center" vertical="center"/>
    </xf>
    <xf numFmtId="10" fontId="17" fillId="4" borderId="4" xfId="13" applyNumberFormat="1" applyFont="1" applyFill="1" applyBorder="1" applyAlignment="1">
      <alignment horizontal="center" vertical="center"/>
    </xf>
    <xf numFmtId="10" fontId="13" fillId="0" borderId="8" xfId="13" applyNumberFormat="1" applyFont="1" applyBorder="1" applyAlignment="1">
      <alignment horizontal="center" vertical="center"/>
    </xf>
    <xf numFmtId="165" fontId="4" fillId="0" borderId="0" xfId="2" applyFont="1" applyAlignment="1">
      <alignment horizontal="center" vertical="center"/>
    </xf>
    <xf numFmtId="10" fontId="4" fillId="0" borderId="0" xfId="13" applyNumberFormat="1" applyAlignment="1">
      <alignment horizontal="center" vertical="center"/>
    </xf>
    <xf numFmtId="0" fontId="13" fillId="0" borderId="0" xfId="0" applyFont="1" applyBorder="1" applyAlignment="1">
      <alignment horizontal="center"/>
    </xf>
    <xf numFmtId="10" fontId="19" fillId="0" borderId="2" xfId="13" applyNumberFormat="1" applyFont="1" applyFill="1" applyBorder="1" applyAlignment="1">
      <alignment horizontal="center" vertical="center"/>
    </xf>
    <xf numFmtId="10" fontId="13" fillId="0" borderId="0" xfId="13" applyNumberFormat="1" applyFont="1" applyBorder="1" applyAlignment="1">
      <alignment horizontal="center"/>
    </xf>
    <xf numFmtId="10" fontId="13" fillId="0" borderId="8" xfId="13" applyNumberFormat="1" applyFont="1" applyBorder="1" applyAlignment="1">
      <alignment horizontal="center"/>
    </xf>
    <xf numFmtId="165" fontId="4" fillId="0" borderId="0" xfId="2" applyFont="1" applyAlignment="1">
      <alignment horizontal="center"/>
    </xf>
    <xf numFmtId="10" fontId="4" fillId="0" borderId="0" xfId="13" applyNumberFormat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17" fontId="15" fillId="0" borderId="0" xfId="0" quotePrefix="1" applyNumberFormat="1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center" wrapText="1"/>
    </xf>
  </cellXfs>
  <cellStyles count="23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3 2" xfId="5" xr:uid="{00000000-0005-0000-0000-000004000000}"/>
    <cellStyle name="Millares 4" xfId="6" xr:uid="{00000000-0005-0000-0000-000005000000}"/>
    <cellStyle name="Millares 5" xfId="7" xr:uid="{00000000-0005-0000-0000-000006000000}"/>
    <cellStyle name="Millares 6" xfId="16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2 2 2" xfId="17" xr:uid="{00000000-0005-0000-0000-00000B000000}"/>
    <cellStyle name="Normal 3" xfId="10" xr:uid="{00000000-0005-0000-0000-00000C000000}"/>
    <cellStyle name="Normal 4" xfId="11" xr:uid="{00000000-0005-0000-0000-00000D000000}"/>
    <cellStyle name="Normal 5" xfId="12" xr:uid="{00000000-0005-0000-0000-00000E000000}"/>
    <cellStyle name="Normal 5 2" xfId="20" xr:uid="{14B28304-2018-469D-879A-9E81CE17A4FB}"/>
    <cellStyle name="Normal 6" xfId="15" xr:uid="{00000000-0005-0000-0000-00000F000000}"/>
    <cellStyle name="Porcentaje 2" xfId="19" xr:uid="{00000000-0005-0000-0000-000011000000}"/>
    <cellStyle name="Porcentaje 2 2" xfId="18" xr:uid="{00000000-0005-0000-0000-000012000000}"/>
    <cellStyle name="Porcentaje 3" xfId="22" xr:uid="{4D216EA6-C441-49E0-8A4C-50D3EE36E4C4}"/>
    <cellStyle name="Porcentual 2" xfId="13" xr:uid="{00000000-0005-0000-0000-000013000000}"/>
    <cellStyle name="Porcentual 2 2" xfId="21" xr:uid="{467B8AF1-21F7-4FBF-8551-5C1F53372C6D}"/>
    <cellStyle name="Porcentual 3" xfId="14" xr:uid="{00000000-0005-0000-0000-000014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11AD-6E8D-4FC3-A767-742A2B76AB4C}">
  <dimension ref="A1:L36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7" sqref="B7:C7"/>
    </sheetView>
  </sheetViews>
  <sheetFormatPr baseColWidth="10" defaultRowHeight="12.75" x14ac:dyDescent="0.2"/>
  <cols>
    <col min="1" max="1" width="5.140625" customWidth="1"/>
    <col min="2" max="2" width="16.85546875" customWidth="1"/>
    <col min="3" max="3" width="4.140625" customWidth="1"/>
    <col min="4" max="4" width="57.7109375" customWidth="1"/>
    <col min="5" max="5" width="20.7109375" bestFit="1" customWidth="1"/>
    <col min="6" max="6" width="21.42578125" customWidth="1"/>
    <col min="7" max="7" width="22" customWidth="1"/>
    <col min="8" max="8" width="12.42578125" style="75" customWidth="1"/>
    <col min="9" max="9" width="19.42578125" style="1" customWidth="1"/>
    <col min="10" max="10" width="21.7109375" style="1" customWidth="1"/>
    <col min="11" max="11" width="10.140625" style="81" customWidth="1"/>
    <col min="12" max="12" width="1.5703125" customWidth="1"/>
    <col min="14" max="14" width="12.7109375" bestFit="1" customWidth="1"/>
  </cols>
  <sheetData>
    <row r="1" spans="1:12" ht="27.75" customHeight="1" x14ac:dyDescent="0.4">
      <c r="A1" s="82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15" customHeight="1" x14ac:dyDescent="0.2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</row>
    <row r="3" spans="1:12" s="19" customFormat="1" ht="15" customHeight="1" x14ac:dyDescent="0.3">
      <c r="A3" s="15"/>
      <c r="B3" s="16"/>
      <c r="C3" s="16"/>
      <c r="D3" s="17" t="s">
        <v>35</v>
      </c>
      <c r="E3" s="88" t="s">
        <v>30</v>
      </c>
      <c r="F3" s="89"/>
      <c r="G3" s="89"/>
      <c r="H3" s="88"/>
      <c r="I3" s="89"/>
      <c r="J3" s="89"/>
      <c r="K3" s="16"/>
      <c r="L3" s="18"/>
    </row>
    <row r="4" spans="1:12" s="19" customFormat="1" ht="10.5" customHeight="1" x14ac:dyDescent="0.3">
      <c r="A4" s="20"/>
      <c r="B4" s="21"/>
      <c r="C4" s="21"/>
      <c r="D4" s="21"/>
      <c r="E4" s="21"/>
      <c r="F4" s="21"/>
      <c r="G4" s="21"/>
      <c r="H4" s="66"/>
      <c r="I4" s="21"/>
      <c r="J4" s="21"/>
      <c r="K4" s="21"/>
      <c r="L4" s="22"/>
    </row>
    <row r="5" spans="1:12" s="19" customFormat="1" ht="21.75" customHeight="1" x14ac:dyDescent="0.3">
      <c r="A5" s="23"/>
      <c r="B5" s="90" t="s">
        <v>9</v>
      </c>
      <c r="C5" s="91"/>
      <c r="D5" s="91"/>
      <c r="E5" s="24"/>
      <c r="F5" s="24"/>
      <c r="G5" s="24"/>
      <c r="H5" s="67"/>
      <c r="I5" s="24"/>
      <c r="J5" s="24"/>
      <c r="K5" s="21"/>
      <c r="L5" s="22"/>
    </row>
    <row r="6" spans="1:12" ht="5.25" customHeight="1" thickBot="1" x14ac:dyDescent="0.25">
      <c r="A6" s="5"/>
      <c r="B6" s="6"/>
      <c r="C6" s="6"/>
      <c r="D6" s="6"/>
      <c r="E6" s="6"/>
      <c r="F6" s="6"/>
      <c r="G6" s="6"/>
      <c r="H6" s="68"/>
      <c r="I6" s="6"/>
      <c r="J6" s="6"/>
      <c r="K6" s="76"/>
      <c r="L6" s="4"/>
    </row>
    <row r="7" spans="1:12" ht="65.25" customHeight="1" thickBot="1" x14ac:dyDescent="0.25">
      <c r="A7" s="5"/>
      <c r="B7" s="12" t="s">
        <v>31</v>
      </c>
      <c r="C7" s="12" t="s">
        <v>32</v>
      </c>
      <c r="D7" s="12" t="s">
        <v>33</v>
      </c>
      <c r="E7" s="13" t="s">
        <v>40</v>
      </c>
      <c r="F7" s="14" t="s">
        <v>41</v>
      </c>
      <c r="G7" s="14" t="s">
        <v>42</v>
      </c>
      <c r="H7" s="14" t="s">
        <v>37</v>
      </c>
      <c r="I7" s="14" t="s">
        <v>43</v>
      </c>
      <c r="J7" s="14" t="s">
        <v>44</v>
      </c>
      <c r="K7" s="14" t="s">
        <v>0</v>
      </c>
      <c r="L7" s="4"/>
    </row>
    <row r="8" spans="1:12" s="31" customFormat="1" ht="16.5" customHeight="1" x14ac:dyDescent="0.25">
      <c r="A8" s="25"/>
      <c r="B8" s="26"/>
      <c r="C8" s="27"/>
      <c r="D8" s="28" t="s">
        <v>1</v>
      </c>
      <c r="E8" s="29">
        <f>SUM(E9:E18)</f>
        <v>47472083624</v>
      </c>
      <c r="F8" s="29">
        <f>SUM(F9:F18)</f>
        <v>11071450711.98</v>
      </c>
      <c r="G8" s="29">
        <f>SUM(G9:G18)</f>
        <v>36400632912.019997</v>
      </c>
      <c r="H8" s="47">
        <f>+F8/E8</f>
        <v>0.23322023949213624</v>
      </c>
      <c r="I8" s="29">
        <f>SUM(I9:I18)</f>
        <v>6305731105.46</v>
      </c>
      <c r="J8" s="29">
        <f>SUM(J9:J18)</f>
        <v>41166352518.540001</v>
      </c>
      <c r="K8" s="47">
        <f>+I8/E8</f>
        <v>0.13283029991698264</v>
      </c>
      <c r="L8" s="30"/>
    </row>
    <row r="9" spans="1:12" s="31" customFormat="1" ht="15" x14ac:dyDescent="0.25">
      <c r="A9" s="25"/>
      <c r="B9" s="26" t="s">
        <v>10</v>
      </c>
      <c r="C9" s="27">
        <v>10</v>
      </c>
      <c r="D9" s="32" t="s">
        <v>20</v>
      </c>
      <c r="E9" s="33">
        <v>25613037000</v>
      </c>
      <c r="F9" s="34">
        <v>2900975627</v>
      </c>
      <c r="G9" s="35">
        <v>22712061373</v>
      </c>
      <c r="H9" s="48">
        <f>+F9/E9</f>
        <v>0.11326168103376417</v>
      </c>
      <c r="I9" s="34">
        <v>2900975627</v>
      </c>
      <c r="J9" s="36">
        <v>22712061373</v>
      </c>
      <c r="K9" s="48">
        <f>+I9/E9</f>
        <v>0.11326168103376417</v>
      </c>
      <c r="L9" s="30"/>
    </row>
    <row r="10" spans="1:12" s="31" customFormat="1" ht="15" x14ac:dyDescent="0.25">
      <c r="A10" s="25"/>
      <c r="B10" s="26" t="s">
        <v>11</v>
      </c>
      <c r="C10" s="27">
        <v>10</v>
      </c>
      <c r="D10" s="32" t="s">
        <v>21</v>
      </c>
      <c r="E10" s="33">
        <v>9471153000</v>
      </c>
      <c r="F10" s="34">
        <v>710920399</v>
      </c>
      <c r="G10" s="35">
        <v>8760232601</v>
      </c>
      <c r="H10" s="48">
        <f t="shared" ref="H10:H17" si="0">+F10/E10</f>
        <v>7.5061652894848174E-2</v>
      </c>
      <c r="I10" s="34">
        <v>710920399</v>
      </c>
      <c r="J10" s="36">
        <v>8760232601</v>
      </c>
      <c r="K10" s="48">
        <f t="shared" ref="K10:K17" si="1">+I10/E10</f>
        <v>7.5061652894848174E-2</v>
      </c>
      <c r="L10" s="30"/>
    </row>
    <row r="11" spans="1:12" s="31" customFormat="1" ht="15" x14ac:dyDescent="0.25">
      <c r="A11" s="25"/>
      <c r="B11" s="26" t="s">
        <v>12</v>
      </c>
      <c r="C11" s="27">
        <v>10</v>
      </c>
      <c r="D11" s="32" t="s">
        <v>22</v>
      </c>
      <c r="E11" s="33">
        <v>1651350000</v>
      </c>
      <c r="F11" s="34">
        <v>359177424</v>
      </c>
      <c r="G11" s="35">
        <v>1292172576</v>
      </c>
      <c r="H11" s="48">
        <f t="shared" si="0"/>
        <v>0.21750532836769915</v>
      </c>
      <c r="I11" s="34">
        <v>359177424</v>
      </c>
      <c r="J11" s="36">
        <v>1292172576</v>
      </c>
      <c r="K11" s="48">
        <f t="shared" si="1"/>
        <v>0.21750532836769915</v>
      </c>
      <c r="L11" s="30"/>
    </row>
    <row r="12" spans="1:12" s="31" customFormat="1" ht="15" x14ac:dyDescent="0.25">
      <c r="A12" s="25"/>
      <c r="B12" s="26" t="s">
        <v>13</v>
      </c>
      <c r="C12" s="27">
        <v>10</v>
      </c>
      <c r="D12" s="32" t="s">
        <v>23</v>
      </c>
      <c r="E12" s="33">
        <v>81200000</v>
      </c>
      <c r="F12" s="34">
        <v>0</v>
      </c>
      <c r="G12" s="35">
        <v>81200000</v>
      </c>
      <c r="H12" s="48">
        <f t="shared" si="0"/>
        <v>0</v>
      </c>
      <c r="I12" s="34">
        <v>0</v>
      </c>
      <c r="J12" s="36">
        <v>81200000</v>
      </c>
      <c r="K12" s="48">
        <f t="shared" si="1"/>
        <v>0</v>
      </c>
      <c r="L12" s="30"/>
    </row>
    <row r="13" spans="1:12" s="31" customFormat="1" ht="15" x14ac:dyDescent="0.25">
      <c r="A13" s="25"/>
      <c r="B13" s="26" t="s">
        <v>14</v>
      </c>
      <c r="C13" s="27">
        <v>10</v>
      </c>
      <c r="D13" s="32" t="s">
        <v>24</v>
      </c>
      <c r="E13" s="33">
        <v>8649826624</v>
      </c>
      <c r="F13" s="34">
        <v>5852064435.6599998</v>
      </c>
      <c r="G13" s="35">
        <v>2797762188.3400002</v>
      </c>
      <c r="H13" s="48">
        <f t="shared" si="0"/>
        <v>0.67655280158133257</v>
      </c>
      <c r="I13" s="34">
        <v>1086344829.1400001</v>
      </c>
      <c r="J13" s="36">
        <v>7563481794.8599997</v>
      </c>
      <c r="K13" s="48">
        <f t="shared" si="1"/>
        <v>0.12559151487797499</v>
      </c>
      <c r="L13" s="30"/>
    </row>
    <row r="14" spans="1:12" s="31" customFormat="1" ht="30" x14ac:dyDescent="0.25">
      <c r="A14" s="25"/>
      <c r="B14" s="26" t="s">
        <v>15</v>
      </c>
      <c r="C14" s="27">
        <v>10</v>
      </c>
      <c r="D14" s="32" t="s">
        <v>25</v>
      </c>
      <c r="E14" s="33">
        <v>229088000</v>
      </c>
      <c r="F14" s="34">
        <v>38638283</v>
      </c>
      <c r="G14" s="34">
        <v>190449717</v>
      </c>
      <c r="H14" s="48">
        <f t="shared" si="0"/>
        <v>0.16866131355636263</v>
      </c>
      <c r="I14" s="34">
        <v>38638283</v>
      </c>
      <c r="J14" s="34">
        <v>190449717</v>
      </c>
      <c r="K14" s="48">
        <f t="shared" si="1"/>
        <v>0.16866131355636263</v>
      </c>
      <c r="L14" s="30"/>
    </row>
    <row r="15" spans="1:12" s="31" customFormat="1" ht="18.75" customHeight="1" x14ac:dyDescent="0.25">
      <c r="A15" s="25"/>
      <c r="B15" s="26" t="s">
        <v>16</v>
      </c>
      <c r="C15" s="27">
        <v>11</v>
      </c>
      <c r="D15" s="32" t="s">
        <v>26</v>
      </c>
      <c r="E15" s="33">
        <v>1370110000</v>
      </c>
      <c r="F15" s="34">
        <v>1209674543.3199999</v>
      </c>
      <c r="G15" s="34">
        <v>160435456.68000007</v>
      </c>
      <c r="H15" s="48">
        <f t="shared" si="0"/>
        <v>0.88290322917138031</v>
      </c>
      <c r="I15" s="34">
        <v>1209674543.3199999</v>
      </c>
      <c r="J15" s="34">
        <v>160435456.68000007</v>
      </c>
      <c r="K15" s="48">
        <f t="shared" si="1"/>
        <v>0.88290322917138031</v>
      </c>
      <c r="L15" s="30"/>
    </row>
    <row r="16" spans="1:12" s="31" customFormat="1" ht="17.25" customHeight="1" x14ac:dyDescent="0.25">
      <c r="A16" s="25"/>
      <c r="B16" s="26" t="s">
        <v>17</v>
      </c>
      <c r="C16" s="27">
        <v>10</v>
      </c>
      <c r="D16" s="32" t="s">
        <v>27</v>
      </c>
      <c r="E16" s="33">
        <v>10000000</v>
      </c>
      <c r="F16" s="34">
        <v>0</v>
      </c>
      <c r="G16" s="34">
        <v>10000000</v>
      </c>
      <c r="H16" s="48">
        <f t="shared" si="0"/>
        <v>0</v>
      </c>
      <c r="I16" s="34">
        <v>0</v>
      </c>
      <c r="J16" s="34">
        <v>10000000</v>
      </c>
      <c r="K16" s="48">
        <f t="shared" si="1"/>
        <v>0</v>
      </c>
      <c r="L16" s="30"/>
    </row>
    <row r="17" spans="1:12" s="31" customFormat="1" ht="15" x14ac:dyDescent="0.25">
      <c r="A17" s="25"/>
      <c r="B17" s="26" t="s">
        <v>18</v>
      </c>
      <c r="C17" s="27">
        <v>11</v>
      </c>
      <c r="D17" s="32" t="s">
        <v>28</v>
      </c>
      <c r="E17" s="33">
        <v>354319000</v>
      </c>
      <c r="F17" s="34">
        <v>0</v>
      </c>
      <c r="G17" s="34">
        <v>354319000</v>
      </c>
      <c r="H17" s="48">
        <f t="shared" si="0"/>
        <v>0</v>
      </c>
      <c r="I17" s="34">
        <v>0</v>
      </c>
      <c r="J17" s="34">
        <v>354319000</v>
      </c>
      <c r="K17" s="48">
        <f t="shared" si="1"/>
        <v>0</v>
      </c>
      <c r="L17" s="30"/>
    </row>
    <row r="18" spans="1:12" s="31" customFormat="1" ht="15.75" thickBot="1" x14ac:dyDescent="0.3">
      <c r="A18" s="25"/>
      <c r="B18" s="26" t="s">
        <v>19</v>
      </c>
      <c r="C18" s="27">
        <v>10</v>
      </c>
      <c r="D18" s="37" t="s">
        <v>29</v>
      </c>
      <c r="E18" s="38">
        <v>42000000</v>
      </c>
      <c r="F18" s="39">
        <v>0</v>
      </c>
      <c r="G18" s="39">
        <v>42000000</v>
      </c>
      <c r="H18" s="49">
        <f>+F18/E18</f>
        <v>0</v>
      </c>
      <c r="I18" s="39">
        <v>0</v>
      </c>
      <c r="J18" s="39">
        <v>42000000</v>
      </c>
      <c r="K18" s="49">
        <f>+I18/E18</f>
        <v>0</v>
      </c>
      <c r="L18" s="30"/>
    </row>
    <row r="19" spans="1:12" s="31" customFormat="1" ht="24.75" customHeight="1" thickBot="1" x14ac:dyDescent="0.3">
      <c r="A19" s="25"/>
      <c r="B19" s="26"/>
      <c r="C19" s="27"/>
      <c r="D19" s="40"/>
      <c r="E19" s="41"/>
      <c r="F19" s="41"/>
      <c r="G19" s="41"/>
      <c r="H19" s="69"/>
      <c r="I19" s="41"/>
      <c r="J19" s="41"/>
      <c r="K19" s="77"/>
      <c r="L19" s="30"/>
    </row>
    <row r="20" spans="1:12" s="31" customFormat="1" ht="15.75" thickBot="1" x14ac:dyDescent="0.3">
      <c r="A20" s="25"/>
      <c r="B20" s="26"/>
      <c r="C20" s="27"/>
      <c r="D20" s="42" t="s">
        <v>38</v>
      </c>
      <c r="E20" s="43">
        <f>SUM(E21:E24)</f>
        <v>66595114310</v>
      </c>
      <c r="F20" s="43">
        <f>SUM(F21:F24)</f>
        <v>10601969139</v>
      </c>
      <c r="G20" s="43">
        <f>SUM(G21:G24)</f>
        <v>55993145171</v>
      </c>
      <c r="H20" s="70">
        <f>+F20/E20</f>
        <v>0.15920040454691428</v>
      </c>
      <c r="I20" s="43">
        <f>SUM(I21:I24)</f>
        <v>446260636</v>
      </c>
      <c r="J20" s="43">
        <f>SUM(J21:J24)</f>
        <v>66148853674</v>
      </c>
      <c r="K20" s="70">
        <f>+I20/E20</f>
        <v>6.7011017343203052E-3</v>
      </c>
      <c r="L20" s="30"/>
    </row>
    <row r="21" spans="1:12" s="55" customFormat="1" ht="65.25" customHeight="1" x14ac:dyDescent="0.2">
      <c r="A21" s="50"/>
      <c r="B21" s="51" t="s">
        <v>2</v>
      </c>
      <c r="C21" s="52">
        <v>11</v>
      </c>
      <c r="D21" s="53" t="s">
        <v>3</v>
      </c>
      <c r="E21" s="60">
        <v>6600000000</v>
      </c>
      <c r="F21" s="60">
        <v>3594666596</v>
      </c>
      <c r="G21" s="60">
        <v>3005333404</v>
      </c>
      <c r="H21" s="47">
        <f>+F21/E21</f>
        <v>0.54464645393939393</v>
      </c>
      <c r="I21" s="61">
        <v>256821459</v>
      </c>
      <c r="J21" s="60">
        <v>6343178541</v>
      </c>
      <c r="K21" s="47">
        <f>+I21/E21</f>
        <v>3.8912342272727274E-2</v>
      </c>
      <c r="L21" s="54"/>
    </row>
    <row r="22" spans="1:12" s="55" customFormat="1" ht="65.25" customHeight="1" x14ac:dyDescent="0.2">
      <c r="A22" s="50"/>
      <c r="B22" s="51" t="s">
        <v>6</v>
      </c>
      <c r="C22" s="52">
        <v>11</v>
      </c>
      <c r="D22" s="56" t="s">
        <v>39</v>
      </c>
      <c r="E22" s="62">
        <v>47995114310</v>
      </c>
      <c r="F22" s="62">
        <v>5161906270</v>
      </c>
      <c r="G22" s="62">
        <v>42833208040</v>
      </c>
      <c r="H22" s="48">
        <f>+F22/E22</f>
        <v>0.10755066102477212</v>
      </c>
      <c r="I22" s="63">
        <v>119419544</v>
      </c>
      <c r="J22" s="62">
        <v>47875694766</v>
      </c>
      <c r="K22" s="48">
        <f>+I22/E22</f>
        <v>2.4881604245938506E-3</v>
      </c>
      <c r="L22" s="54"/>
    </row>
    <row r="23" spans="1:12" s="55" customFormat="1" ht="53.25" customHeight="1" x14ac:dyDescent="0.2">
      <c r="A23" s="50"/>
      <c r="B23" s="51" t="s">
        <v>7</v>
      </c>
      <c r="C23" s="52">
        <v>11</v>
      </c>
      <c r="D23" s="56" t="s">
        <v>4</v>
      </c>
      <c r="E23" s="63">
        <v>10000000000</v>
      </c>
      <c r="F23" s="62">
        <v>1451829873</v>
      </c>
      <c r="G23" s="62">
        <v>8548170127</v>
      </c>
      <c r="H23" s="48">
        <f>+F23/E23</f>
        <v>0.14518298730000001</v>
      </c>
      <c r="I23" s="63">
        <v>60405113</v>
      </c>
      <c r="J23" s="62">
        <v>9939594887</v>
      </c>
      <c r="K23" s="48">
        <f>+I23/E23</f>
        <v>6.0405112999999998E-3</v>
      </c>
      <c r="L23" s="54"/>
    </row>
    <row r="24" spans="1:12" s="55" customFormat="1" ht="51" customHeight="1" thickBot="1" x14ac:dyDescent="0.25">
      <c r="A24" s="50"/>
      <c r="B24" s="57" t="s">
        <v>8</v>
      </c>
      <c r="C24" s="58">
        <v>11</v>
      </c>
      <c r="D24" s="59" t="s">
        <v>5</v>
      </c>
      <c r="E24" s="64">
        <v>2000000000</v>
      </c>
      <c r="F24" s="64">
        <v>393566400</v>
      </c>
      <c r="G24" s="64">
        <v>1606433600</v>
      </c>
      <c r="H24" s="49">
        <f>+F24/E24</f>
        <v>0.19678319999999999</v>
      </c>
      <c r="I24" s="65">
        <v>9614520</v>
      </c>
      <c r="J24" s="64">
        <v>1990385480</v>
      </c>
      <c r="K24" s="49">
        <f>+I24/E24</f>
        <v>4.8072599999999998E-3</v>
      </c>
      <c r="L24" s="54"/>
    </row>
    <row r="25" spans="1:12" ht="13.5" thickBot="1" x14ac:dyDescent="0.25">
      <c r="A25" s="5"/>
      <c r="B25" s="6"/>
      <c r="C25" s="6"/>
      <c r="D25" s="6"/>
      <c r="E25" s="6"/>
      <c r="F25" s="6"/>
      <c r="G25" s="6"/>
      <c r="H25" s="71"/>
      <c r="I25" s="7"/>
      <c r="J25" s="7"/>
      <c r="K25" s="78"/>
      <c r="L25" s="4"/>
    </row>
    <row r="26" spans="1:12" s="19" customFormat="1" ht="19.5" thickBot="1" x14ac:dyDescent="0.35">
      <c r="A26" s="23"/>
      <c r="B26" s="44"/>
      <c r="C26" s="44"/>
      <c r="D26" s="45" t="s">
        <v>36</v>
      </c>
      <c r="E26" s="46">
        <f>+E20+E8</f>
        <v>114067197934</v>
      </c>
      <c r="F26" s="46">
        <f>+F20+F8</f>
        <v>21673419850.98</v>
      </c>
      <c r="G26" s="46">
        <f>+G20+G8</f>
        <v>92393778083.019989</v>
      </c>
      <c r="H26" s="72">
        <f>+F26/E26</f>
        <v>0.19000571806384142</v>
      </c>
      <c r="I26" s="46">
        <f>+I20+I8</f>
        <v>6751991741.46</v>
      </c>
      <c r="J26" s="46">
        <f>+J20+J8</f>
        <v>107315206192.54001</v>
      </c>
      <c r="K26" s="72">
        <f>+I26/E26</f>
        <v>5.9193106026561158E-2</v>
      </c>
      <c r="L26" s="22"/>
    </row>
    <row r="27" spans="1:12" ht="13.5" thickBot="1" x14ac:dyDescent="0.25">
      <c r="A27" s="8"/>
      <c r="B27" s="9"/>
      <c r="C27" s="9"/>
      <c r="D27" s="9"/>
      <c r="E27" s="9"/>
      <c r="F27" s="9"/>
      <c r="G27" s="9"/>
      <c r="H27" s="73"/>
      <c r="I27" s="10"/>
      <c r="J27" s="10"/>
      <c r="K27" s="79"/>
      <c r="L27" s="11"/>
    </row>
    <row r="29" spans="1:12" x14ac:dyDescent="0.2">
      <c r="G29" s="2"/>
      <c r="H29" s="74"/>
      <c r="I29" s="3"/>
      <c r="J29" s="3"/>
      <c r="K29" s="80"/>
    </row>
    <row r="30" spans="1:12" x14ac:dyDescent="0.2">
      <c r="G30" s="2"/>
      <c r="H30" s="74"/>
      <c r="I30" s="3"/>
      <c r="J30" s="3"/>
      <c r="K30" s="80"/>
    </row>
    <row r="31" spans="1:12" x14ac:dyDescent="0.2">
      <c r="G31" s="2"/>
      <c r="H31" s="74"/>
      <c r="I31" s="3"/>
      <c r="J31" s="3"/>
      <c r="K31" s="80"/>
    </row>
    <row r="32" spans="1:12" x14ac:dyDescent="0.2">
      <c r="G32" s="2"/>
      <c r="H32" s="74"/>
      <c r="I32" s="3"/>
      <c r="J32" s="3"/>
      <c r="K32" s="80"/>
    </row>
    <row r="33" spans="7:11" x14ac:dyDescent="0.2">
      <c r="G33" s="2"/>
      <c r="H33" s="74"/>
      <c r="I33" s="3"/>
      <c r="J33" s="3"/>
      <c r="K33" s="80"/>
    </row>
    <row r="34" spans="7:11" x14ac:dyDescent="0.2">
      <c r="G34" s="2"/>
      <c r="H34" s="74"/>
      <c r="I34" s="3"/>
      <c r="J34" s="3"/>
      <c r="K34" s="80"/>
    </row>
    <row r="35" spans="7:11" x14ac:dyDescent="0.2">
      <c r="G35" s="2"/>
      <c r="H35" s="74"/>
      <c r="I35" s="3"/>
      <c r="J35" s="3"/>
      <c r="K35" s="80"/>
    </row>
    <row r="36" spans="7:11" x14ac:dyDescent="0.2">
      <c r="G36" s="2"/>
      <c r="H36" s="74"/>
      <c r="I36" s="3"/>
      <c r="J36" s="3"/>
      <c r="K36" s="80"/>
    </row>
  </sheetData>
  <sheetProtection algorithmName="SHA-512" hashValue="N6vAy9wdDQFAp+pRHjkhAzIobkkaNFt5M9Qr1TszYpm0mrCTeR2dSFcqQzdoB+RxuiY6Mkhfo4d/m7g4ObB/oQ==" saltValue="XNByKd5yCrbRTsTIN9AZ3Q==" spinCount="100000" sheet="1" objects="1" scenarios="1"/>
  <mergeCells count="5">
    <mergeCell ref="A1:L1"/>
    <mergeCell ref="A2:L2"/>
    <mergeCell ref="E3:G3"/>
    <mergeCell ref="B5:D5"/>
    <mergeCell ref="H3:J3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 VIGENCIA</vt:lpstr>
    </vt:vector>
  </TitlesOfParts>
  <Company>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LQUIROGA</dc:creator>
  <cp:lastModifiedBy>German Elias Romero Cruz</cp:lastModifiedBy>
  <cp:lastPrinted>2019-01-02T19:29:52Z</cp:lastPrinted>
  <dcterms:created xsi:type="dcterms:W3CDTF">2006-01-04T16:50:18Z</dcterms:created>
  <dcterms:modified xsi:type="dcterms:W3CDTF">2019-03-12T21:50:36Z</dcterms:modified>
</cp:coreProperties>
</file>