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mercurio\GIT FINANCIERA 2019\INFORMACION PAGINA WEB\PRESUPUESTAL\03 MARZO\"/>
    </mc:Choice>
  </mc:AlternateContent>
  <xr:revisionPtr revIDLastSave="0" documentId="13_ncr:1_{A3338633-944A-4C4C-A943-DC69C5DCAC2C}" xr6:coauthVersionLast="36" xr6:coauthVersionMax="36" xr10:uidLastSave="{00000000-0000-0000-0000-000000000000}"/>
  <bookViews>
    <workbookView xWindow="0" yWindow="0" windowWidth="24000" windowHeight="8925" xr2:uid="{00000000-000D-0000-FFFF-FFFF00000000}"/>
  </bookViews>
  <sheets>
    <sheet name="VIGENCIA - MARZO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25" i="2" l="1"/>
  <c r="K24" i="2"/>
  <c r="K23" i="2"/>
  <c r="K22" i="2"/>
  <c r="K19" i="2"/>
  <c r="K18" i="2"/>
  <c r="K17" i="2"/>
  <c r="K16" i="2"/>
  <c r="K15" i="2"/>
  <c r="K14" i="2"/>
  <c r="K13" i="2"/>
  <c r="K12" i="2"/>
  <c r="K11" i="2"/>
  <c r="K10" i="2"/>
  <c r="H25" i="2"/>
  <c r="H24" i="2"/>
  <c r="H23" i="2"/>
  <c r="H22" i="2"/>
  <c r="H19" i="2"/>
  <c r="H18" i="2"/>
  <c r="H17" i="2"/>
  <c r="H16" i="2"/>
  <c r="H15" i="2"/>
  <c r="H14" i="2"/>
  <c r="H13" i="2"/>
  <c r="H12" i="2"/>
  <c r="H11" i="2"/>
  <c r="H10" i="2"/>
  <c r="J25" i="2"/>
  <c r="J24" i="2"/>
  <c r="J23" i="2"/>
  <c r="J22" i="2"/>
  <c r="J21" i="2" s="1"/>
  <c r="J11" i="2"/>
  <c r="J12" i="2"/>
  <c r="J13" i="2"/>
  <c r="J14" i="2"/>
  <c r="J15" i="2"/>
  <c r="J16" i="2"/>
  <c r="J17" i="2"/>
  <c r="J18" i="2"/>
  <c r="J19" i="2"/>
  <c r="J10" i="2"/>
  <c r="G23" i="2"/>
  <c r="G24" i="2"/>
  <c r="G25" i="2"/>
  <c r="G22" i="2"/>
  <c r="G11" i="2"/>
  <c r="G12" i="2"/>
  <c r="G13" i="2"/>
  <c r="G14" i="2"/>
  <c r="G15" i="2"/>
  <c r="G16" i="2"/>
  <c r="G17" i="2"/>
  <c r="G18" i="2"/>
  <c r="G19" i="2"/>
  <c r="G10" i="2"/>
  <c r="F21" i="2"/>
  <c r="H21" i="2" s="1"/>
  <c r="I21" i="2"/>
  <c r="K21" i="2" s="1"/>
  <c r="E21" i="2"/>
  <c r="F9" i="2"/>
  <c r="I9" i="2"/>
  <c r="K9" i="2" s="1"/>
  <c r="E9" i="2"/>
  <c r="E27" i="2" s="1"/>
  <c r="I27" i="2" l="1"/>
  <c r="K27" i="2" s="1"/>
  <c r="H9" i="2"/>
  <c r="F27" i="2"/>
  <c r="H27" i="2" s="1"/>
  <c r="J9" i="2"/>
  <c r="J27" i="2" s="1"/>
  <c r="G9" i="2"/>
  <c r="G21" i="2"/>
  <c r="G27" i="2" l="1"/>
</calcChain>
</file>

<file path=xl/sharedStrings.xml><?xml version="1.0" encoding="utf-8"?>
<sst xmlns="http://schemas.openxmlformats.org/spreadsheetml/2006/main" count="67" uniqueCount="47">
  <si>
    <t/>
  </si>
  <si>
    <t>RUBRO</t>
  </si>
  <si>
    <t>REC</t>
  </si>
  <si>
    <t>DESCRIPCION</t>
  </si>
  <si>
    <t>APR. VIGENTE</t>
  </si>
  <si>
    <t>COMPROMISO</t>
  </si>
  <si>
    <t>PAGOS</t>
  </si>
  <si>
    <t>A-01-01-01</t>
  </si>
  <si>
    <t>10</t>
  </si>
  <si>
    <t>SALARIO</t>
  </si>
  <si>
    <t>A-01-01-02</t>
  </si>
  <si>
    <t>CONTRIBUCIONES INHERENTES A LA NÓMINA</t>
  </si>
  <si>
    <t>A-01-01-03</t>
  </si>
  <si>
    <t>REMUNERACIONES NO CONSTITUTIVAS DE FACTOR SALARIAL</t>
  </si>
  <si>
    <t>A-02-01</t>
  </si>
  <si>
    <t>ADQUISICIÓN DE ACTIVOS NO FINANCIEROS</t>
  </si>
  <si>
    <t>A-02-02</t>
  </si>
  <si>
    <t>ADQUISICIONES DIFERENTES DE ACTIVOS</t>
  </si>
  <si>
    <t>A-03-04-02-012</t>
  </si>
  <si>
    <t>INCAPACIDADES Y LICENCIAS DE MATERNIDAD Y PATERNIDAD (NO DE PENSIONES)</t>
  </si>
  <si>
    <t>A-03-10-01-001</t>
  </si>
  <si>
    <t>11</t>
  </si>
  <si>
    <t>SENTENCIAS</t>
  </si>
  <si>
    <t>A-08-01</t>
  </si>
  <si>
    <t>IMPUESTOS</t>
  </si>
  <si>
    <t>A-08-04-01</t>
  </si>
  <si>
    <t>CUOTA DE FISCALIZACIÓN Y AUDITAJE</t>
  </si>
  <si>
    <t>A-08-05</t>
  </si>
  <si>
    <t>MULTAS, SANCIONES E INTERESES DE MORA</t>
  </si>
  <si>
    <t>C-1710-1100-1</t>
  </si>
  <si>
    <t>IMPLEMENTACIÓN DE MECANISMOS DE PLANIFICACIÓN PARTICIPATIVA Y FORTALECIMIENTO DE CAPACIDADES A LOS ACTORES TERRITORIALES EN ZONAS PRIORIZADAS POR EL ACUERDO DE PAZ Y EL POSCONFLICTO A NIVEL  NACIONAL</t>
  </si>
  <si>
    <t>C-1710-1100-2</t>
  </si>
  <si>
    <t>IMPLEMENTACIÓN DE ACTIVIDADES PARA LA REACTIVACIÓN ECONÓMICA, SOCIAL Y AMBIENTAL EN LAS ZONAS FOCALIZADAS POR LOS PROGRAMAS DE DESARROLLO CON ENFOQUE TERRITORIAL - PDET NIVEL  NACIONAL</t>
  </si>
  <si>
    <t>C-1710-1100-3</t>
  </si>
  <si>
    <t>IMPLEMENTACIÓN DE ESTRATEGIAS DE COFINANCIACIÓN EN EL MARCO DE LOS PROGRAMAS DE DESARROLLO CON ENFOQUE TERRITORIAL  NACIONAL</t>
  </si>
  <si>
    <t>C-1799-1100-1</t>
  </si>
  <si>
    <t>IMPLEMENTACIÓN DE LAS TECNOLOGÍAS DE INFORMACIÓN Y COMUNICACIONES PARA LA RENOVACIÓN DEL TERRITORIO  NACIONAL</t>
  </si>
  <si>
    <t>AGENCIA DE RENOVACION  DEL TERRITORIO - ART</t>
  </si>
  <si>
    <t>VIGENCIA 2019</t>
  </si>
  <si>
    <t>SALDO X COMPROMETER</t>
  </si>
  <si>
    <t>% EJECUCION</t>
  </si>
  <si>
    <t>SALDO X PAGAR</t>
  </si>
  <si>
    <t>% PAGOS</t>
  </si>
  <si>
    <t>FUNCIONAMIENTO</t>
  </si>
  <si>
    <t>INVERSION</t>
  </si>
  <si>
    <t>INFORME DE EJECUCION A: MARZO</t>
  </si>
  <si>
    <t>TOTAL PRESUPUESTO NACION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</si>
</sst>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16" x14ac:knownFonts="1">
    <font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20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1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sz val="14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0.89999084444715716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/>
        <bgColor indexed="64"/>
      </patternFill>
    </fill>
  </fills>
  <borders count="13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medium">
        <color indexed="64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  <border>
      <left style="medium">
        <color auto="1"/>
      </left>
      <right style="medium">
        <color auto="1"/>
      </right>
      <top/>
      <bottom style="thin">
        <color rgb="FFD3D3D3"/>
      </bottom>
      <diagonal/>
    </border>
    <border>
      <left style="medium">
        <color auto="1"/>
      </left>
      <right style="medium">
        <color auto="1"/>
      </right>
      <top style="thin">
        <color rgb="FFD3D3D3"/>
      </top>
      <bottom style="thin">
        <color rgb="FFD3D3D3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rgb="FFD3D3D3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rgb="FFD3D3D3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4">
    <xf numFmtId="0" fontId="0" fillId="0" borderId="0" xfId="0" applyFont="1" applyFill="1" applyBorder="1"/>
    <xf numFmtId="0" fontId="0" fillId="0" borderId="0" xfId="0" applyFont="1"/>
    <xf numFmtId="0" fontId="5" fillId="0" borderId="0" xfId="0" applyFont="1" applyFill="1" applyBorder="1"/>
    <xf numFmtId="41" fontId="5" fillId="0" borderId="0" xfId="1" applyFont="1" applyFill="1" applyBorder="1"/>
    <xf numFmtId="10" fontId="5" fillId="0" borderId="0" xfId="2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vertical="center"/>
    </xf>
    <xf numFmtId="0" fontId="2" fillId="3" borderId="3" xfId="0" applyNumberFormat="1" applyFont="1" applyFill="1" applyBorder="1" applyAlignment="1">
      <alignment horizontal="center" vertical="center" wrapText="1" readingOrder="1"/>
    </xf>
    <xf numFmtId="41" fontId="2" fillId="3" borderId="3" xfId="1" applyFont="1" applyFill="1" applyBorder="1" applyAlignment="1">
      <alignment horizontal="center" vertical="center" wrapText="1" readingOrder="1"/>
    </xf>
    <xf numFmtId="0" fontId="6" fillId="3" borderId="3" xfId="0" applyFont="1" applyFill="1" applyBorder="1" applyAlignment="1">
      <alignment horizontal="center" vertical="center" wrapText="1"/>
    </xf>
    <xf numFmtId="10" fontId="6" fillId="3" borderId="3" xfId="2" applyNumberFormat="1" applyFont="1" applyFill="1" applyBorder="1" applyAlignment="1">
      <alignment horizontal="center" vertical="center" wrapText="1"/>
    </xf>
    <xf numFmtId="41" fontId="5" fillId="0" borderId="0" xfId="1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2" fillId="0" borderId="5" xfId="0" applyNumberFormat="1" applyFont="1" applyFill="1" applyBorder="1" applyAlignment="1">
      <alignment horizontal="center" vertical="center" wrapText="1" readingOrder="1"/>
    </xf>
    <xf numFmtId="41" fontId="2" fillId="0" borderId="5" xfId="1" applyFont="1" applyFill="1" applyBorder="1" applyAlignment="1">
      <alignment horizontal="center" vertical="center" wrapText="1" readingOrder="1"/>
    </xf>
    <xf numFmtId="10" fontId="2" fillId="0" borderId="5" xfId="2" applyNumberFormat="1" applyFont="1" applyFill="1" applyBorder="1" applyAlignment="1">
      <alignment horizontal="center" vertical="center" wrapText="1" readingOrder="1"/>
    </xf>
    <xf numFmtId="41" fontId="7" fillId="0" borderId="0" xfId="1" applyFont="1" applyFill="1" applyBorder="1" applyAlignment="1">
      <alignment vertical="center"/>
    </xf>
    <xf numFmtId="0" fontId="8" fillId="0" borderId="10" xfId="0" applyNumberFormat="1" applyFont="1" applyFill="1" applyBorder="1" applyAlignment="1">
      <alignment vertical="center" wrapText="1" readingOrder="1"/>
    </xf>
    <xf numFmtId="0" fontId="8" fillId="0" borderId="10" xfId="0" applyNumberFormat="1" applyFont="1" applyFill="1" applyBorder="1" applyAlignment="1">
      <alignment horizontal="center" vertical="center" wrapText="1" readingOrder="1"/>
    </xf>
    <xf numFmtId="0" fontId="8" fillId="0" borderId="10" xfId="0" applyNumberFormat="1" applyFont="1" applyFill="1" applyBorder="1" applyAlignment="1">
      <alignment horizontal="left" vertical="center" wrapText="1" readingOrder="1"/>
    </xf>
    <xf numFmtId="41" fontId="8" fillId="0" borderId="10" xfId="1" applyFont="1" applyFill="1" applyBorder="1" applyAlignment="1">
      <alignment horizontal="right" vertical="center" wrapText="1" readingOrder="1"/>
    </xf>
    <xf numFmtId="10" fontId="8" fillId="0" borderId="10" xfId="2" applyNumberFormat="1" applyFont="1" applyFill="1" applyBorder="1" applyAlignment="1">
      <alignment horizontal="center" vertical="center" wrapText="1" readingOrder="1"/>
    </xf>
    <xf numFmtId="10" fontId="5" fillId="0" borderId="0" xfId="2" applyNumberFormat="1" applyFont="1" applyFill="1" applyBorder="1" applyAlignment="1">
      <alignment horizontal="center" vertical="center"/>
    </xf>
    <xf numFmtId="0" fontId="2" fillId="0" borderId="11" xfId="0" applyNumberFormat="1" applyFont="1" applyFill="1" applyBorder="1" applyAlignment="1">
      <alignment vertical="center" wrapText="1" readingOrder="1"/>
    </xf>
    <xf numFmtId="0" fontId="2" fillId="0" borderId="11" xfId="0" applyNumberFormat="1" applyFont="1" applyFill="1" applyBorder="1" applyAlignment="1">
      <alignment horizontal="center" vertical="center" wrapText="1" readingOrder="1"/>
    </xf>
    <xf numFmtId="0" fontId="2" fillId="0" borderId="11" xfId="0" applyNumberFormat="1" applyFont="1" applyFill="1" applyBorder="1" applyAlignment="1">
      <alignment horizontal="left" vertical="center" wrapText="1" readingOrder="1"/>
    </xf>
    <xf numFmtId="41" fontId="2" fillId="0" borderId="11" xfId="1" applyFont="1" applyFill="1" applyBorder="1" applyAlignment="1">
      <alignment horizontal="right" vertical="center" wrapText="1" readingOrder="1"/>
    </xf>
    <xf numFmtId="10" fontId="2" fillId="0" borderId="11" xfId="2" applyNumberFormat="1" applyFont="1" applyFill="1" applyBorder="1" applyAlignment="1">
      <alignment horizontal="center" vertical="center" wrapText="1" readingOrder="1"/>
    </xf>
    <xf numFmtId="0" fontId="8" fillId="0" borderId="4" xfId="0" applyNumberFormat="1" applyFont="1" applyFill="1" applyBorder="1" applyAlignment="1">
      <alignment vertical="center" wrapText="1" readingOrder="1"/>
    </xf>
    <xf numFmtId="0" fontId="8" fillId="0" borderId="4" xfId="0" applyNumberFormat="1" applyFont="1" applyFill="1" applyBorder="1" applyAlignment="1">
      <alignment horizontal="center" vertical="center" wrapText="1" readingOrder="1"/>
    </xf>
    <xf numFmtId="0" fontId="8" fillId="0" borderId="4" xfId="0" applyNumberFormat="1" applyFont="1" applyFill="1" applyBorder="1" applyAlignment="1">
      <alignment horizontal="left" vertical="center" wrapText="1" readingOrder="1"/>
    </xf>
    <xf numFmtId="41" fontId="8" fillId="0" borderId="4" xfId="1" applyFont="1" applyFill="1" applyBorder="1" applyAlignment="1">
      <alignment horizontal="right" vertical="center" wrapText="1" readingOrder="1"/>
    </xf>
    <xf numFmtId="10" fontId="8" fillId="0" borderId="4" xfId="2" applyNumberFormat="1" applyFont="1" applyFill="1" applyBorder="1" applyAlignment="1">
      <alignment horizontal="center" vertical="center" wrapText="1" readingOrder="1"/>
    </xf>
    <xf numFmtId="0" fontId="8" fillId="0" borderId="1" xfId="0" applyNumberFormat="1" applyFont="1" applyFill="1" applyBorder="1" applyAlignment="1">
      <alignment vertical="center" wrapText="1" readingOrder="1"/>
    </xf>
    <xf numFmtId="0" fontId="8" fillId="0" borderId="1" xfId="0" applyNumberFormat="1" applyFont="1" applyFill="1" applyBorder="1" applyAlignment="1">
      <alignment horizontal="center" vertical="center" wrapText="1" readingOrder="1"/>
    </xf>
    <xf numFmtId="0" fontId="8" fillId="0" borderId="1" xfId="0" applyNumberFormat="1" applyFont="1" applyFill="1" applyBorder="1" applyAlignment="1">
      <alignment horizontal="left" vertical="center" wrapText="1" readingOrder="1"/>
    </xf>
    <xf numFmtId="41" fontId="8" fillId="0" borderId="1" xfId="1" applyFont="1" applyFill="1" applyBorder="1" applyAlignment="1">
      <alignment horizontal="right" vertical="center" wrapText="1" readingOrder="1"/>
    </xf>
    <xf numFmtId="10" fontId="8" fillId="0" borderId="1" xfId="2" applyNumberFormat="1" applyFont="1" applyFill="1" applyBorder="1" applyAlignment="1">
      <alignment horizontal="center" vertical="center" wrapText="1" readingOrder="1"/>
    </xf>
    <xf numFmtId="41" fontId="9" fillId="0" borderId="1" xfId="1" applyFont="1" applyFill="1" applyBorder="1" applyAlignment="1">
      <alignment horizontal="right" vertical="center" wrapText="1" readingOrder="1"/>
    </xf>
    <xf numFmtId="10" fontId="9" fillId="0" borderId="1" xfId="2" applyNumberFormat="1" applyFont="1" applyFill="1" applyBorder="1" applyAlignment="1">
      <alignment horizontal="center" vertical="center" wrapText="1" readingOrder="1"/>
    </xf>
    <xf numFmtId="0" fontId="6" fillId="0" borderId="0" xfId="0" applyFont="1" applyFill="1" applyBorder="1" applyAlignment="1">
      <alignment vertical="center"/>
    </xf>
    <xf numFmtId="41" fontId="6" fillId="0" borderId="0" xfId="1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0" fillId="0" borderId="6" xfId="0" applyNumberFormat="1" applyFont="1" applyFill="1" applyBorder="1" applyAlignment="1">
      <alignment vertical="center" wrapText="1" readingOrder="1"/>
    </xf>
    <xf numFmtId="0" fontId="0" fillId="0" borderId="6" xfId="0" applyNumberFormat="1" applyFont="1" applyFill="1" applyBorder="1" applyAlignment="1">
      <alignment horizontal="center" vertical="center" wrapText="1" readingOrder="1"/>
    </xf>
    <xf numFmtId="0" fontId="0" fillId="0" borderId="6" xfId="0" applyNumberFormat="1" applyFont="1" applyFill="1" applyBorder="1" applyAlignment="1">
      <alignment horizontal="left" vertical="center" wrapText="1" readingOrder="1"/>
    </xf>
    <xf numFmtId="41" fontId="0" fillId="0" borderId="6" xfId="1" applyFont="1" applyFill="1" applyBorder="1" applyAlignment="1">
      <alignment horizontal="right" vertical="center" wrapText="1" readingOrder="1"/>
    </xf>
    <xf numFmtId="10" fontId="2" fillId="0" borderId="6" xfId="2" applyNumberFormat="1" applyFont="1" applyFill="1" applyBorder="1" applyAlignment="1">
      <alignment horizontal="center" vertical="center" wrapText="1" readingOrder="1"/>
    </xf>
    <xf numFmtId="41" fontId="10" fillId="0" borderId="7" xfId="1" applyFont="1" applyFill="1" applyBorder="1" applyAlignment="1">
      <alignment vertical="center"/>
    </xf>
    <xf numFmtId="10" fontId="10" fillId="0" borderId="7" xfId="2" applyNumberFormat="1" applyFont="1" applyFill="1" applyBorder="1" applyAlignment="1">
      <alignment horizontal="center" vertical="center"/>
    </xf>
    <xf numFmtId="41" fontId="10" fillId="0" borderId="0" xfId="1" applyFont="1" applyFill="1" applyBorder="1" applyAlignment="1">
      <alignment vertical="center"/>
    </xf>
    <xf numFmtId="10" fontId="0" fillId="0" borderId="6" xfId="2" applyNumberFormat="1" applyFont="1" applyFill="1" applyBorder="1" applyAlignment="1">
      <alignment horizontal="center" vertical="center" wrapText="1" readingOrder="1"/>
    </xf>
    <xf numFmtId="0" fontId="0" fillId="0" borderId="8" xfId="0" applyNumberFormat="1" applyFont="1" applyFill="1" applyBorder="1" applyAlignment="1">
      <alignment vertical="center" wrapText="1" readingOrder="1"/>
    </xf>
    <xf numFmtId="0" fontId="0" fillId="0" borderId="8" xfId="0" applyNumberFormat="1" applyFont="1" applyFill="1" applyBorder="1" applyAlignment="1">
      <alignment horizontal="center" vertical="center" wrapText="1" readingOrder="1"/>
    </xf>
    <xf numFmtId="0" fontId="0" fillId="0" borderId="8" xfId="0" applyNumberFormat="1" applyFont="1" applyFill="1" applyBorder="1" applyAlignment="1">
      <alignment horizontal="left" vertical="center" wrapText="1" readingOrder="1"/>
    </xf>
    <xf numFmtId="41" fontId="0" fillId="0" borderId="8" xfId="1" applyFont="1" applyFill="1" applyBorder="1" applyAlignment="1">
      <alignment horizontal="right" vertical="center" wrapText="1" readingOrder="1"/>
    </xf>
    <xf numFmtId="10" fontId="0" fillId="0" borderId="8" xfId="2" applyNumberFormat="1" applyFont="1" applyFill="1" applyBorder="1" applyAlignment="1">
      <alignment horizontal="center" vertical="center" wrapText="1" readingOrder="1"/>
    </xf>
    <xf numFmtId="41" fontId="10" fillId="0" borderId="9" xfId="1" applyFont="1" applyFill="1" applyBorder="1" applyAlignment="1">
      <alignment vertical="center"/>
    </xf>
    <xf numFmtId="10" fontId="10" fillId="0" borderId="9" xfId="2" applyNumberFormat="1" applyFont="1" applyFill="1" applyBorder="1" applyAlignment="1">
      <alignment horizontal="center" vertical="center"/>
    </xf>
    <xf numFmtId="0" fontId="11" fillId="0" borderId="0" xfId="0" applyFont="1" applyBorder="1" applyAlignment="1">
      <alignment horizontal="center" wrapText="1"/>
    </xf>
    <xf numFmtId="0" fontId="12" fillId="0" borderId="0" xfId="0" applyFont="1" applyBorder="1" applyAlignment="1">
      <alignment horizontal="left" wrapText="1"/>
    </xf>
    <xf numFmtId="10" fontId="12" fillId="0" borderId="0" xfId="2" applyNumberFormat="1" applyFont="1" applyBorder="1" applyAlignment="1">
      <alignment horizontal="center" wrapText="1"/>
    </xf>
    <xf numFmtId="10" fontId="11" fillId="0" borderId="0" xfId="2" applyNumberFormat="1" applyFont="1" applyBorder="1" applyAlignment="1">
      <alignment horizontal="center" wrapText="1"/>
    </xf>
    <xf numFmtId="0" fontId="13" fillId="0" borderId="0" xfId="0" applyFont="1"/>
    <xf numFmtId="0" fontId="12" fillId="0" borderId="0" xfId="0" applyFont="1" applyFill="1" applyBorder="1" applyAlignment="1">
      <alignment horizontal="center"/>
    </xf>
    <xf numFmtId="10" fontId="12" fillId="0" borderId="0" xfId="2" applyNumberFormat="1" applyFont="1" applyFill="1" applyBorder="1" applyAlignment="1">
      <alignment horizontal="center"/>
    </xf>
    <xf numFmtId="0" fontId="13" fillId="0" borderId="0" xfId="0" applyFont="1" applyBorder="1"/>
    <xf numFmtId="0" fontId="14" fillId="0" borderId="0" xfId="0" applyFont="1" applyBorder="1" applyAlignment="1">
      <alignment vertical="center"/>
    </xf>
    <xf numFmtId="3" fontId="12" fillId="0" borderId="0" xfId="0" applyNumberFormat="1" applyFont="1" applyFill="1" applyBorder="1" applyAlignment="1">
      <alignment horizontal="center" vertical="center"/>
    </xf>
    <xf numFmtId="10" fontId="12" fillId="0" borderId="0" xfId="2" applyNumberFormat="1" applyFont="1" applyFill="1" applyBorder="1" applyAlignment="1">
      <alignment horizontal="center" vertical="center"/>
    </xf>
    <xf numFmtId="0" fontId="14" fillId="0" borderId="0" xfId="0" applyFont="1" applyAlignment="1">
      <alignment vertical="center"/>
    </xf>
    <xf numFmtId="0" fontId="14" fillId="0" borderId="1" xfId="0" applyNumberFormat="1" applyFont="1" applyFill="1" applyBorder="1" applyAlignment="1">
      <alignment vertical="center" wrapText="1" readingOrder="1"/>
    </xf>
    <xf numFmtId="0" fontId="14" fillId="0" borderId="1" xfId="0" applyNumberFormat="1" applyFont="1" applyFill="1" applyBorder="1" applyAlignment="1">
      <alignment horizontal="center" vertical="center" wrapText="1" readingOrder="1"/>
    </xf>
    <xf numFmtId="0" fontId="15" fillId="4" borderId="12" xfId="0" applyFont="1" applyFill="1" applyBorder="1" applyAlignment="1">
      <alignment vertical="center"/>
    </xf>
    <xf numFmtId="41" fontId="15" fillId="4" borderId="1" xfId="1" applyFont="1" applyFill="1" applyBorder="1" applyAlignment="1">
      <alignment horizontal="right" vertical="center" wrapText="1" readingOrder="1"/>
    </xf>
    <xf numFmtId="10" fontId="15" fillId="4" borderId="1" xfId="2" applyNumberFormat="1" applyFont="1" applyFill="1" applyBorder="1" applyAlignment="1">
      <alignment horizontal="right" vertical="center" wrapText="1" readingOrder="1"/>
    </xf>
    <xf numFmtId="41" fontId="12" fillId="0" borderId="0" xfId="1" applyFont="1" applyFill="1" applyBorder="1" applyAlignment="1">
      <alignment vertical="center"/>
    </xf>
    <xf numFmtId="0" fontId="12" fillId="0" borderId="0" xfId="0" applyFont="1" applyFill="1" applyBorder="1" applyAlignment="1">
      <alignment vertical="center"/>
    </xf>
    <xf numFmtId="0" fontId="3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17" fontId="12" fillId="0" borderId="0" xfId="0" quotePrefix="1" applyNumberFormat="1" applyFont="1" applyBorder="1" applyAlignment="1">
      <alignment horizontal="left" wrapText="1"/>
    </xf>
    <xf numFmtId="0" fontId="12" fillId="0" borderId="0" xfId="0" applyFont="1" applyBorder="1" applyAlignment="1">
      <alignment horizontal="left" wrapText="1"/>
    </xf>
    <xf numFmtId="0" fontId="12" fillId="0" borderId="0" xfId="0" applyFont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5" fillId="2" borderId="0" xfId="0" applyFont="1" applyFill="1" applyBorder="1" applyAlignment="1">
      <alignment horizontal="center" vertical="center" wrapText="1"/>
    </xf>
  </cellXfs>
  <cellStyles count="3">
    <cellStyle name="Millares [0]" xfId="1" builtinId="6"/>
    <cellStyle name="Normal" xfId="0" builtinId="0"/>
    <cellStyle name="Porcentaje" xfId="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60AF48-40BD-41E3-937E-65E3D118E6AB}">
  <dimension ref="A1:N30"/>
  <sheetViews>
    <sheetView showGridLines="0" tabSelected="1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B9" sqref="B9"/>
    </sheetView>
  </sheetViews>
  <sheetFormatPr baseColWidth="10" defaultRowHeight="12.75" x14ac:dyDescent="0.2"/>
  <cols>
    <col min="1" max="1" width="3.875" style="2" customWidth="1"/>
    <col min="2" max="2" width="10.5" style="2" bestFit="1" customWidth="1"/>
    <col min="3" max="3" width="5.375" style="2" customWidth="1"/>
    <col min="4" max="4" width="55.125" style="2" customWidth="1"/>
    <col min="5" max="5" width="19.375" style="3" bestFit="1" customWidth="1"/>
    <col min="6" max="7" width="18.125" style="3" bestFit="1" customWidth="1"/>
    <col min="8" max="8" width="12" style="4" bestFit="1" customWidth="1"/>
    <col min="9" max="9" width="18.125" style="3" bestFit="1" customWidth="1"/>
    <col min="10" max="10" width="19.375" style="3" bestFit="1" customWidth="1"/>
    <col min="11" max="11" width="9" style="4" bestFit="1" customWidth="1"/>
    <col min="12" max="14" width="11" style="3"/>
    <col min="15" max="16384" width="11" style="2"/>
  </cols>
  <sheetData>
    <row r="1" spans="1:14" s="1" customFormat="1" ht="26.25" x14ac:dyDescent="0.4">
      <c r="A1" s="77" t="s">
        <v>37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</row>
    <row r="2" spans="1:14" s="1" customFormat="1" ht="15.75" x14ac:dyDescent="0.25">
      <c r="A2" s="78"/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</row>
    <row r="3" spans="1:14" s="62" customFormat="1" ht="15" customHeight="1" x14ac:dyDescent="0.3">
      <c r="A3" s="58"/>
      <c r="B3" s="81" t="s">
        <v>45</v>
      </c>
      <c r="C3" s="81"/>
      <c r="D3" s="81"/>
      <c r="E3" s="81"/>
      <c r="F3" s="81"/>
      <c r="G3" s="59"/>
      <c r="H3" s="60"/>
      <c r="I3" s="79"/>
      <c r="J3" s="80"/>
      <c r="K3" s="61"/>
      <c r="L3" s="58"/>
    </row>
    <row r="4" spans="1:14" s="62" customFormat="1" ht="12.75" customHeight="1" x14ac:dyDescent="0.3">
      <c r="A4" s="63"/>
      <c r="B4" s="63"/>
      <c r="C4" s="63"/>
      <c r="D4" s="63"/>
      <c r="E4" s="63"/>
      <c r="F4" s="63"/>
      <c r="G4" s="63"/>
      <c r="H4" s="64"/>
      <c r="I4" s="63"/>
      <c r="J4" s="63"/>
      <c r="K4" s="64"/>
      <c r="L4" s="65"/>
    </row>
    <row r="5" spans="1:14" s="69" customFormat="1" ht="20.25" customHeight="1" x14ac:dyDescent="0.25">
      <c r="A5" s="66"/>
      <c r="B5" s="82" t="s">
        <v>38</v>
      </c>
      <c r="C5" s="83"/>
      <c r="D5" s="83"/>
      <c r="E5" s="83"/>
      <c r="F5" s="67"/>
      <c r="G5" s="67"/>
      <c r="H5" s="68"/>
      <c r="I5" s="67"/>
      <c r="J5" s="67"/>
      <c r="K5" s="68"/>
      <c r="L5" s="66"/>
    </row>
    <row r="7" spans="1:14" ht="13.5" thickBot="1" x14ac:dyDescent="0.25"/>
    <row r="8" spans="1:14" s="5" customFormat="1" ht="30.75" thickBot="1" x14ac:dyDescent="0.3">
      <c r="B8" s="6" t="s">
        <v>1</v>
      </c>
      <c r="C8" s="6" t="s">
        <v>2</v>
      </c>
      <c r="D8" s="6" t="s">
        <v>3</v>
      </c>
      <c r="E8" s="7" t="s">
        <v>4</v>
      </c>
      <c r="F8" s="7" t="s">
        <v>5</v>
      </c>
      <c r="G8" s="8" t="s">
        <v>39</v>
      </c>
      <c r="H8" s="9" t="s">
        <v>40</v>
      </c>
      <c r="I8" s="7" t="s">
        <v>6</v>
      </c>
      <c r="J8" s="8" t="s">
        <v>41</v>
      </c>
      <c r="K8" s="9" t="s">
        <v>42</v>
      </c>
      <c r="L8" s="10"/>
      <c r="M8" s="10"/>
      <c r="N8" s="10"/>
    </row>
    <row r="9" spans="1:14" s="39" customFormat="1" ht="15" x14ac:dyDescent="0.25">
      <c r="B9" s="12"/>
      <c r="C9" s="12"/>
      <c r="D9" s="12" t="s">
        <v>43</v>
      </c>
      <c r="E9" s="13">
        <f>SUM(E10:E19)</f>
        <v>47472083624</v>
      </c>
      <c r="F9" s="13">
        <f t="shared" ref="F9:J9" si="0">SUM(F10:F19)</f>
        <v>14061523845.439999</v>
      </c>
      <c r="G9" s="13">
        <f t="shared" si="0"/>
        <v>33410559778.560001</v>
      </c>
      <c r="H9" s="14">
        <f>+F9/E9</f>
        <v>0.29620616522361892</v>
      </c>
      <c r="I9" s="13">
        <f t="shared" si="0"/>
        <v>9133107850.75</v>
      </c>
      <c r="J9" s="13">
        <f t="shared" si="0"/>
        <v>38338975773.25</v>
      </c>
      <c r="K9" s="14">
        <f>+I9/E9</f>
        <v>0.19238902431770794</v>
      </c>
      <c r="L9" s="40"/>
      <c r="M9" s="40"/>
      <c r="N9" s="40"/>
    </row>
    <row r="10" spans="1:14" s="41" customFormat="1" ht="15" x14ac:dyDescent="0.25">
      <c r="B10" s="42" t="s">
        <v>7</v>
      </c>
      <c r="C10" s="43" t="s">
        <v>8</v>
      </c>
      <c r="D10" s="44" t="s">
        <v>9</v>
      </c>
      <c r="E10" s="45">
        <v>25613037000</v>
      </c>
      <c r="F10" s="45">
        <v>4514657419</v>
      </c>
      <c r="G10" s="45">
        <f>+E10-F10</f>
        <v>21098379581</v>
      </c>
      <c r="H10" s="46">
        <f t="shared" ref="H10:H19" si="1">+F10/E10</f>
        <v>0.17626404158944525</v>
      </c>
      <c r="I10" s="45">
        <v>4514657419</v>
      </c>
      <c r="J10" s="47">
        <f>+E10-I10</f>
        <v>21098379581</v>
      </c>
      <c r="K10" s="48">
        <f t="shared" ref="K10:K27" si="2">+I10/E10</f>
        <v>0.17626404158944525</v>
      </c>
      <c r="L10" s="49"/>
      <c r="M10" s="49"/>
      <c r="N10" s="49"/>
    </row>
    <row r="11" spans="1:14" s="41" customFormat="1" ht="15" x14ac:dyDescent="0.25">
      <c r="B11" s="42" t="s">
        <v>10</v>
      </c>
      <c r="C11" s="43" t="s">
        <v>8</v>
      </c>
      <c r="D11" s="44" t="s">
        <v>11</v>
      </c>
      <c r="E11" s="45">
        <v>9471153000</v>
      </c>
      <c r="F11" s="45">
        <v>1320149428</v>
      </c>
      <c r="G11" s="45">
        <f t="shared" ref="G11:G19" si="3">+E11-F11</f>
        <v>8151003572</v>
      </c>
      <c r="H11" s="50">
        <f t="shared" si="1"/>
        <v>0.13938634799796815</v>
      </c>
      <c r="I11" s="45">
        <v>1320149428</v>
      </c>
      <c r="J11" s="47">
        <f t="shared" ref="J11:J19" si="4">+E11-I11</f>
        <v>8151003572</v>
      </c>
      <c r="K11" s="48">
        <f t="shared" si="2"/>
        <v>0.13938634799796815</v>
      </c>
      <c r="L11" s="49"/>
      <c r="M11" s="49"/>
      <c r="N11" s="49"/>
    </row>
    <row r="12" spans="1:14" s="41" customFormat="1" ht="15" x14ac:dyDescent="0.25">
      <c r="B12" s="42" t="s">
        <v>12</v>
      </c>
      <c r="C12" s="43" t="s">
        <v>8</v>
      </c>
      <c r="D12" s="44" t="s">
        <v>13</v>
      </c>
      <c r="E12" s="45">
        <v>1651350000</v>
      </c>
      <c r="F12" s="45">
        <v>608603608</v>
      </c>
      <c r="G12" s="45">
        <f t="shared" si="3"/>
        <v>1042746392</v>
      </c>
      <c r="H12" s="50">
        <f t="shared" si="1"/>
        <v>0.36854913131680139</v>
      </c>
      <c r="I12" s="45">
        <v>608603608</v>
      </c>
      <c r="J12" s="47">
        <f t="shared" si="4"/>
        <v>1042746392</v>
      </c>
      <c r="K12" s="48">
        <f t="shared" si="2"/>
        <v>0.36854913131680139</v>
      </c>
      <c r="L12" s="49"/>
      <c r="M12" s="49"/>
      <c r="N12" s="49"/>
    </row>
    <row r="13" spans="1:14" s="41" customFormat="1" ht="15" x14ac:dyDescent="0.25">
      <c r="B13" s="42" t="s">
        <v>14</v>
      </c>
      <c r="C13" s="43" t="s">
        <v>8</v>
      </c>
      <c r="D13" s="44" t="s">
        <v>15</v>
      </c>
      <c r="E13" s="45">
        <v>81200000</v>
      </c>
      <c r="F13" s="45">
        <v>0</v>
      </c>
      <c r="G13" s="45">
        <f t="shared" si="3"/>
        <v>81200000</v>
      </c>
      <c r="H13" s="50">
        <f t="shared" si="1"/>
        <v>0</v>
      </c>
      <c r="I13" s="45">
        <v>0</v>
      </c>
      <c r="J13" s="47">
        <f t="shared" si="4"/>
        <v>81200000</v>
      </c>
      <c r="K13" s="48">
        <f t="shared" si="2"/>
        <v>0</v>
      </c>
      <c r="L13" s="49"/>
      <c r="M13" s="49"/>
      <c r="N13" s="49"/>
    </row>
    <row r="14" spans="1:14" s="41" customFormat="1" ht="15" x14ac:dyDescent="0.25">
      <c r="B14" s="42" t="s">
        <v>16</v>
      </c>
      <c r="C14" s="43" t="s">
        <v>8</v>
      </c>
      <c r="D14" s="44" t="s">
        <v>17</v>
      </c>
      <c r="E14" s="45">
        <v>8649826624</v>
      </c>
      <c r="F14" s="45">
        <v>6342976655.1199999</v>
      </c>
      <c r="G14" s="45">
        <f t="shared" si="3"/>
        <v>2306849968.8800001</v>
      </c>
      <c r="H14" s="50">
        <f t="shared" si="1"/>
        <v>0.73330679686927325</v>
      </c>
      <c r="I14" s="45">
        <v>1443296760.4300001</v>
      </c>
      <c r="J14" s="47">
        <f t="shared" si="4"/>
        <v>7206529863.5699997</v>
      </c>
      <c r="K14" s="48">
        <f t="shared" si="2"/>
        <v>0.1668584612349798</v>
      </c>
      <c r="L14" s="49"/>
      <c r="M14" s="49"/>
      <c r="N14" s="49"/>
    </row>
    <row r="15" spans="1:14" s="41" customFormat="1" ht="30" x14ac:dyDescent="0.25">
      <c r="B15" s="42" t="s">
        <v>18</v>
      </c>
      <c r="C15" s="43" t="s">
        <v>8</v>
      </c>
      <c r="D15" s="44" t="s">
        <v>19</v>
      </c>
      <c r="E15" s="45">
        <v>229088000</v>
      </c>
      <c r="F15" s="45">
        <v>65462192</v>
      </c>
      <c r="G15" s="45">
        <f t="shared" si="3"/>
        <v>163625808</v>
      </c>
      <c r="H15" s="50">
        <f t="shared" si="1"/>
        <v>0.28575129207989941</v>
      </c>
      <c r="I15" s="45">
        <v>36726092</v>
      </c>
      <c r="J15" s="47">
        <f t="shared" si="4"/>
        <v>192361908</v>
      </c>
      <c r="K15" s="48">
        <f t="shared" si="2"/>
        <v>0.16031434208688364</v>
      </c>
      <c r="L15" s="49"/>
      <c r="M15" s="49"/>
      <c r="N15" s="49"/>
    </row>
    <row r="16" spans="1:14" s="41" customFormat="1" ht="30" x14ac:dyDescent="0.25">
      <c r="B16" s="42" t="s">
        <v>20</v>
      </c>
      <c r="C16" s="43" t="s">
        <v>21</v>
      </c>
      <c r="D16" s="44" t="s">
        <v>22</v>
      </c>
      <c r="E16" s="45">
        <v>1370110000</v>
      </c>
      <c r="F16" s="45">
        <v>1209674543.3199999</v>
      </c>
      <c r="G16" s="45">
        <f t="shared" si="3"/>
        <v>160435456.68000007</v>
      </c>
      <c r="H16" s="50">
        <f t="shared" si="1"/>
        <v>0.88290322917138031</v>
      </c>
      <c r="I16" s="45">
        <v>1209674543.3199999</v>
      </c>
      <c r="J16" s="47">
        <f t="shared" si="4"/>
        <v>160435456.68000007</v>
      </c>
      <c r="K16" s="48">
        <f t="shared" si="2"/>
        <v>0.88290322917138031</v>
      </c>
      <c r="L16" s="49"/>
      <c r="M16" s="49"/>
      <c r="N16" s="49"/>
    </row>
    <row r="17" spans="2:14" s="41" customFormat="1" ht="15" x14ac:dyDescent="0.25">
      <c r="B17" s="42" t="s">
        <v>23</v>
      </c>
      <c r="C17" s="43" t="s">
        <v>8</v>
      </c>
      <c r="D17" s="44" t="s">
        <v>24</v>
      </c>
      <c r="E17" s="45">
        <v>10000000</v>
      </c>
      <c r="F17" s="45">
        <v>0</v>
      </c>
      <c r="G17" s="45">
        <f t="shared" si="3"/>
        <v>10000000</v>
      </c>
      <c r="H17" s="50">
        <f t="shared" si="1"/>
        <v>0</v>
      </c>
      <c r="I17" s="45">
        <v>0</v>
      </c>
      <c r="J17" s="47">
        <f t="shared" si="4"/>
        <v>10000000</v>
      </c>
      <c r="K17" s="48">
        <f t="shared" si="2"/>
        <v>0</v>
      </c>
      <c r="L17" s="49"/>
      <c r="M17" s="49"/>
      <c r="N17" s="49"/>
    </row>
    <row r="18" spans="2:14" s="41" customFormat="1" ht="15" x14ac:dyDescent="0.25">
      <c r="B18" s="42" t="s">
        <v>25</v>
      </c>
      <c r="C18" s="43" t="s">
        <v>21</v>
      </c>
      <c r="D18" s="44" t="s">
        <v>26</v>
      </c>
      <c r="E18" s="45">
        <v>354319000</v>
      </c>
      <c r="F18" s="45">
        <v>0</v>
      </c>
      <c r="G18" s="45">
        <f t="shared" si="3"/>
        <v>354319000</v>
      </c>
      <c r="H18" s="50">
        <f t="shared" si="1"/>
        <v>0</v>
      </c>
      <c r="I18" s="45">
        <v>0</v>
      </c>
      <c r="J18" s="47">
        <f t="shared" si="4"/>
        <v>354319000</v>
      </c>
      <c r="K18" s="48">
        <f t="shared" si="2"/>
        <v>0</v>
      </c>
      <c r="L18" s="49"/>
      <c r="M18" s="49"/>
      <c r="N18" s="49"/>
    </row>
    <row r="19" spans="2:14" s="41" customFormat="1" ht="15.75" thickBot="1" x14ac:dyDescent="0.3">
      <c r="B19" s="51" t="s">
        <v>27</v>
      </c>
      <c r="C19" s="52" t="s">
        <v>8</v>
      </c>
      <c r="D19" s="53" t="s">
        <v>28</v>
      </c>
      <c r="E19" s="54">
        <v>42000000</v>
      </c>
      <c r="F19" s="54">
        <v>0</v>
      </c>
      <c r="G19" s="54">
        <f t="shared" si="3"/>
        <v>42000000</v>
      </c>
      <c r="H19" s="55">
        <f t="shared" si="1"/>
        <v>0</v>
      </c>
      <c r="I19" s="54">
        <v>0</v>
      </c>
      <c r="J19" s="56">
        <f t="shared" si="4"/>
        <v>42000000</v>
      </c>
      <c r="K19" s="57">
        <f t="shared" si="2"/>
        <v>0</v>
      </c>
      <c r="L19" s="49"/>
      <c r="M19" s="49"/>
      <c r="N19" s="49"/>
    </row>
    <row r="20" spans="2:14" s="5" customFormat="1" ht="13.5" thickBot="1" x14ac:dyDescent="0.3">
      <c r="B20" s="16"/>
      <c r="C20" s="17"/>
      <c r="D20" s="18"/>
      <c r="E20" s="19"/>
      <c r="F20" s="19"/>
      <c r="G20" s="19"/>
      <c r="H20" s="20"/>
      <c r="I20" s="19"/>
      <c r="J20" s="10"/>
      <c r="K20" s="21"/>
      <c r="L20" s="10"/>
      <c r="M20" s="10"/>
      <c r="N20" s="10"/>
    </row>
    <row r="21" spans="2:14" s="11" customFormat="1" ht="15" x14ac:dyDescent="0.25">
      <c r="B21" s="22"/>
      <c r="C21" s="23"/>
      <c r="D21" s="24" t="s">
        <v>44</v>
      </c>
      <c r="E21" s="25">
        <f>SUM(E22:E25)</f>
        <v>66595114310</v>
      </c>
      <c r="F21" s="25">
        <f t="shared" ref="F21:I21" si="5">SUM(F22:F25)</f>
        <v>10971512241</v>
      </c>
      <c r="G21" s="25">
        <f t="shared" si="5"/>
        <v>55623602069</v>
      </c>
      <c r="H21" s="26">
        <f t="shared" ref="H21:H27" si="6">+F21/E21</f>
        <v>0.16474950684711873</v>
      </c>
      <c r="I21" s="25">
        <f t="shared" si="5"/>
        <v>1619815254</v>
      </c>
      <c r="J21" s="25">
        <f t="shared" ref="J21" si="7">SUM(J22:J25)</f>
        <v>64975299056</v>
      </c>
      <c r="K21" s="26">
        <f t="shared" si="2"/>
        <v>2.4323334688784618E-2</v>
      </c>
      <c r="L21" s="15"/>
      <c r="M21" s="15"/>
      <c r="N21" s="15"/>
    </row>
    <row r="22" spans="2:14" s="41" customFormat="1" ht="60" x14ac:dyDescent="0.25">
      <c r="B22" s="42" t="s">
        <v>29</v>
      </c>
      <c r="C22" s="43" t="s">
        <v>21</v>
      </c>
      <c r="D22" s="44" t="s">
        <v>30</v>
      </c>
      <c r="E22" s="45">
        <v>6600000000</v>
      </c>
      <c r="F22" s="45">
        <v>3650442940</v>
      </c>
      <c r="G22" s="45">
        <f>+E22-F22</f>
        <v>2949557060</v>
      </c>
      <c r="H22" s="50">
        <f t="shared" si="6"/>
        <v>0.55309741515151511</v>
      </c>
      <c r="I22" s="45">
        <v>686987167</v>
      </c>
      <c r="J22" s="47">
        <f t="shared" ref="J22:J25" si="8">+E22-I22</f>
        <v>5913012833</v>
      </c>
      <c r="K22" s="48">
        <f t="shared" si="2"/>
        <v>0.1040889646969697</v>
      </c>
      <c r="L22" s="49"/>
      <c r="M22" s="49"/>
      <c r="N22" s="49"/>
    </row>
    <row r="23" spans="2:14" s="41" customFormat="1" ht="60" x14ac:dyDescent="0.25">
      <c r="B23" s="42" t="s">
        <v>31</v>
      </c>
      <c r="C23" s="43" t="s">
        <v>21</v>
      </c>
      <c r="D23" s="44" t="s">
        <v>32</v>
      </c>
      <c r="E23" s="45">
        <v>47995114310</v>
      </c>
      <c r="F23" s="45">
        <v>5469083188</v>
      </c>
      <c r="G23" s="45">
        <f t="shared" ref="G23:G25" si="9">+E23-F23</f>
        <v>42526031122</v>
      </c>
      <c r="H23" s="50">
        <f t="shared" si="6"/>
        <v>0.11395083159246673</v>
      </c>
      <c r="I23" s="45">
        <v>633771492</v>
      </c>
      <c r="J23" s="47">
        <f t="shared" si="8"/>
        <v>47361342818</v>
      </c>
      <c r="K23" s="48">
        <f t="shared" si="2"/>
        <v>1.3204916815209061E-2</v>
      </c>
      <c r="L23" s="49"/>
      <c r="M23" s="49"/>
      <c r="N23" s="49"/>
    </row>
    <row r="24" spans="2:14" s="41" customFormat="1" ht="45" x14ac:dyDescent="0.25">
      <c r="B24" s="42" t="s">
        <v>33</v>
      </c>
      <c r="C24" s="43" t="s">
        <v>21</v>
      </c>
      <c r="D24" s="44" t="s">
        <v>34</v>
      </c>
      <c r="E24" s="45">
        <v>10000000000</v>
      </c>
      <c r="F24" s="45">
        <v>1458419713</v>
      </c>
      <c r="G24" s="45">
        <f t="shared" si="9"/>
        <v>8541580287</v>
      </c>
      <c r="H24" s="50">
        <f t="shared" si="6"/>
        <v>0.14584197130000001</v>
      </c>
      <c r="I24" s="45">
        <v>240246275</v>
      </c>
      <c r="J24" s="47">
        <f t="shared" si="8"/>
        <v>9759753725</v>
      </c>
      <c r="K24" s="48">
        <f t="shared" si="2"/>
        <v>2.40246275E-2</v>
      </c>
      <c r="L24" s="49"/>
      <c r="M24" s="49"/>
      <c r="N24" s="49"/>
    </row>
    <row r="25" spans="2:14" s="41" customFormat="1" ht="45.75" thickBot="1" x14ac:dyDescent="0.3">
      <c r="B25" s="51" t="s">
        <v>35</v>
      </c>
      <c r="C25" s="52" t="s">
        <v>21</v>
      </c>
      <c r="D25" s="53" t="s">
        <v>36</v>
      </c>
      <c r="E25" s="54">
        <v>2000000000</v>
      </c>
      <c r="F25" s="54">
        <v>393566400</v>
      </c>
      <c r="G25" s="54">
        <f t="shared" si="9"/>
        <v>1606433600</v>
      </c>
      <c r="H25" s="55">
        <f t="shared" si="6"/>
        <v>0.19678319999999999</v>
      </c>
      <c r="I25" s="54">
        <v>58810320</v>
      </c>
      <c r="J25" s="56">
        <f t="shared" si="8"/>
        <v>1941189680</v>
      </c>
      <c r="K25" s="57">
        <f t="shared" si="2"/>
        <v>2.940516E-2</v>
      </c>
      <c r="L25" s="49"/>
      <c r="M25" s="49"/>
      <c r="N25" s="49"/>
    </row>
    <row r="26" spans="2:14" ht="13.5" thickBot="1" x14ac:dyDescent="0.25">
      <c r="B26" s="27"/>
      <c r="C26" s="28"/>
      <c r="D26" s="29"/>
      <c r="E26" s="30"/>
      <c r="F26" s="30"/>
      <c r="G26" s="30"/>
      <c r="H26" s="31"/>
      <c r="I26" s="30"/>
    </row>
    <row r="27" spans="2:14" s="76" customFormat="1" ht="21" customHeight="1" thickBot="1" x14ac:dyDescent="0.3">
      <c r="B27" s="70"/>
      <c r="C27" s="71"/>
      <c r="D27" s="72" t="s">
        <v>46</v>
      </c>
      <c r="E27" s="73">
        <f>+E9+E21</f>
        <v>114067197934</v>
      </c>
      <c r="F27" s="73">
        <f t="shared" ref="F27:J27" si="10">+F9+F21</f>
        <v>25033036086.439999</v>
      </c>
      <c r="G27" s="73">
        <f t="shared" si="10"/>
        <v>89034161847.559998</v>
      </c>
      <c r="H27" s="74">
        <f t="shared" si="6"/>
        <v>0.21945867470965905</v>
      </c>
      <c r="I27" s="73">
        <f t="shared" si="10"/>
        <v>10752923104.75</v>
      </c>
      <c r="J27" s="73">
        <f t="shared" si="10"/>
        <v>103314274829.25</v>
      </c>
      <c r="K27" s="74">
        <f t="shared" si="2"/>
        <v>9.426831989834368E-2</v>
      </c>
      <c r="L27" s="75"/>
      <c r="M27" s="75"/>
      <c r="N27" s="75"/>
    </row>
    <row r="28" spans="2:14" x14ac:dyDescent="0.2">
      <c r="B28" s="32"/>
      <c r="C28" s="33"/>
      <c r="D28" s="34"/>
      <c r="E28" s="35"/>
      <c r="F28" s="35"/>
      <c r="G28" s="35"/>
      <c r="H28" s="36"/>
      <c r="I28" s="35"/>
    </row>
    <row r="29" spans="2:14" x14ac:dyDescent="0.2">
      <c r="B29" s="32" t="s">
        <v>0</v>
      </c>
      <c r="C29" s="33" t="s">
        <v>0</v>
      </c>
      <c r="D29" s="34" t="s">
        <v>0</v>
      </c>
      <c r="E29" s="35"/>
      <c r="F29" s="35"/>
      <c r="G29" s="35"/>
      <c r="H29" s="36"/>
      <c r="I29" s="35"/>
    </row>
    <row r="30" spans="2:14" x14ac:dyDescent="0.2">
      <c r="B30" s="32" t="s">
        <v>0</v>
      </c>
      <c r="C30" s="33" t="s">
        <v>0</v>
      </c>
      <c r="D30" s="34" t="s">
        <v>0</v>
      </c>
      <c r="E30" s="37" t="s">
        <v>0</v>
      </c>
      <c r="F30" s="37" t="s">
        <v>0</v>
      </c>
      <c r="G30" s="37"/>
      <c r="H30" s="38"/>
      <c r="I30" s="37" t="s">
        <v>0</v>
      </c>
    </row>
  </sheetData>
  <sheetProtection algorithmName="SHA-512" hashValue="KrJRFSGyw5Elhqz8SOX2qWLmyjYl6FhoosgAR2UFaqeClvrnqqrn2x1AzE+3U4J2t1Nh9Sb2yhJv3/D/OtmTvw==" saltValue="1YPfOv40D415L9jAKeBt7g==" spinCount="100000" sheet="1" objects="1" scenarios="1"/>
  <mergeCells count="5">
    <mergeCell ref="A1:L1"/>
    <mergeCell ref="A2:L2"/>
    <mergeCell ref="I3:J3"/>
    <mergeCell ref="B3:F3"/>
    <mergeCell ref="B5:E5"/>
  </mergeCells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VIGENCIA - MARZO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Mayra Constanza Gomez Rojas</dc:creator>
  <cp:lastModifiedBy>German Elias Romero Cruz</cp:lastModifiedBy>
  <dcterms:created xsi:type="dcterms:W3CDTF">2019-04-01T13:27:09Z</dcterms:created>
  <dcterms:modified xsi:type="dcterms:W3CDTF">2019-05-23T22:41:31Z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