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rcurio\GIT FINANCIERA 2019\INFORMACION PAGINA WEB\PRESUPUESTAL\03 MARZO\"/>
    </mc:Choice>
  </mc:AlternateContent>
  <xr:revisionPtr revIDLastSave="0" documentId="13_ncr:1_{038B5BC5-A634-4404-93F8-DFC1541F0F5E}" xr6:coauthVersionLast="36" xr6:coauthVersionMax="36" xr10:uidLastSave="{00000000-0000-0000-0000-000000000000}"/>
  <bookViews>
    <workbookView xWindow="0" yWindow="0" windowWidth="24000" windowHeight="8925" xr2:uid="{00000000-000D-0000-FFFF-FFFF00000000}"/>
  </bookViews>
  <sheets>
    <sheet name="RESERVA - MARZO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3" i="3" l="1"/>
  <c r="E13" i="3"/>
  <c r="F8" i="3"/>
  <c r="E8" i="3"/>
  <c r="G14" i="3"/>
  <c r="H14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1" i="3"/>
  <c r="G11" i="3"/>
  <c r="H10" i="3"/>
  <c r="G10" i="3"/>
  <c r="H9" i="3"/>
  <c r="G9" i="3"/>
  <c r="E24" i="3" l="1"/>
  <c r="H8" i="3"/>
  <c r="H13" i="3"/>
  <c r="G13" i="3"/>
  <c r="G8" i="3"/>
  <c r="F24" i="3"/>
  <c r="H24" i="3" s="1"/>
  <c r="G24" i="3" l="1"/>
</calcChain>
</file>

<file path=xl/sharedStrings.xml><?xml version="1.0" encoding="utf-8"?>
<sst xmlns="http://schemas.openxmlformats.org/spreadsheetml/2006/main" count="53" uniqueCount="34">
  <si>
    <t/>
  </si>
  <si>
    <t>RUBRO</t>
  </si>
  <si>
    <t>DESCRIPCION</t>
  </si>
  <si>
    <t>A-01-01-02</t>
  </si>
  <si>
    <t>10</t>
  </si>
  <si>
    <t>CONTRIBUCIONES INHERENTES A LA NÓMINA</t>
  </si>
  <si>
    <t>A-02-01</t>
  </si>
  <si>
    <t>ADQUISICIÓN DE ACTIVOS NO FINANCIEROS</t>
  </si>
  <si>
    <t>A-02-02</t>
  </si>
  <si>
    <t>ADQUISICIONES DIFERENTES DE ACTIVOS</t>
  </si>
  <si>
    <t>C-1710-1100-1</t>
  </si>
  <si>
    <t>IMPLEMENTACIÓN DE MECANISMOS DE PLANIFICACIÓN PARTICIPATIVA Y FORTALECIMIENTO DE CAPACIDADES A LOS ACTORES TERRITORIALES EN ZONAS PRIORIZADAS POR EL ACUERDO DE PAZ Y EL POSCONFLICTO A NIVEL  NACIONAL</t>
  </si>
  <si>
    <t>11</t>
  </si>
  <si>
    <t>16</t>
  </si>
  <si>
    <t>C-1710-1100-2</t>
  </si>
  <si>
    <t>IMPLEMENTACIÓN DE ACTIVIDADES PARA LA REACTIVACIÓN ECONÓMICA, SOCIAL Y AMBIENTAL EN LAS ZONAS FOCALIZADAS POR LOS PROGRAMAS DE DESARROLLO CON ENFOQUE TERRITORIAL - PDET NIVEL  NACIONAL</t>
  </si>
  <si>
    <t>C-1710-1100-3</t>
  </si>
  <si>
    <t>C-1710-1100-4</t>
  </si>
  <si>
    <t>IMPLEMENTACIÓN DE OBRAS DE PEQUEÑA Y MEDIANA INFRAESTRUCTURA PARA EL DESARROLLO DE LOS TERRITORIOS AFECTADOS POR EL CONFLICTO ARMADO Y CULTIVOS DE USO ILÍCITO</t>
  </si>
  <si>
    <t>C-1799-1100-1</t>
  </si>
  <si>
    <t>IMPLEMENTACIÓN DE LAS TECNOLOGÍAS DE INFORMACIÓN Y COMUNICACIONES PARA LA RENOVACIÓN DEL TERRITORIO  NACIONAL</t>
  </si>
  <si>
    <t>RESERVA</t>
  </si>
  <si>
    <t>EJECUTADO</t>
  </si>
  <si>
    <t>SALDO POR EJECUTAR</t>
  </si>
  <si>
    <t>%EJECUTADO</t>
  </si>
  <si>
    <t>INFORME DE EJECUCION RESERVA PRESUPUESTAL A:</t>
  </si>
  <si>
    <t>RESERVA 2018</t>
  </si>
  <si>
    <t>MARZO DE 2019</t>
  </si>
  <si>
    <t>FUNCIONAMIENTO</t>
  </si>
  <si>
    <t>INVERSION</t>
  </si>
  <si>
    <t>TOTAL PRESUPUESTO</t>
  </si>
  <si>
    <t>RECURSO</t>
  </si>
  <si>
    <t>IMPLEMENTACIÓN DE ESTRATEGIAS DE COFINANCIACIÓN EN EL MARCO DE LOS PROGRAMAS DE DESARROLLO CON ENFOQUE TERRITORIAL  NACIONAL - PREVIO CONCEPTO DNP</t>
  </si>
  <si>
    <t>AGENCIA DE RENOVACIÓN  DEL TERRITORIO - 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</si>
</sst>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* #,##0.00_-;\-* #,##0.00_-;_-* &quot;-&quot;_-;_-@_-"/>
    <numFmt numFmtId="165" formatCode="_-* #,##0.0_-;\-* #,##0.0_-;_-* &quot;-&quot;_-;_-@_-"/>
  </numFmts>
  <fonts count="16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 Narrow"/>
      <family val="2"/>
    </font>
    <font>
      <sz val="12"/>
      <name val="Arial"/>
      <family val="2"/>
    </font>
    <font>
      <sz val="10"/>
      <name val="Arial"/>
      <family val="2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4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6">
    <xf numFmtId="0" fontId="0" fillId="0" borderId="0" xfId="0" applyFont="1" applyFill="1" applyBorder="1"/>
    <xf numFmtId="0" fontId="2" fillId="0" borderId="0" xfId="0" applyFont="1" applyFill="1" applyBorder="1"/>
    <xf numFmtId="41" fontId="2" fillId="0" borderId="0" xfId="1" applyFont="1" applyFill="1" applyBorder="1"/>
    <xf numFmtId="0" fontId="2" fillId="0" borderId="0" xfId="0" applyFont="1" applyFill="1" applyBorder="1" applyAlignment="1">
      <alignment vertical="center"/>
    </xf>
    <xf numFmtId="41" fontId="2" fillId="0" borderId="0" xfId="1" applyFont="1" applyFill="1" applyBorder="1" applyAlignment="1">
      <alignment vertical="center"/>
    </xf>
    <xf numFmtId="165" fontId="2" fillId="0" borderId="0" xfId="1" applyNumberFormat="1" applyFont="1" applyFill="1" applyBorder="1" applyAlignment="1">
      <alignment vertical="center"/>
    </xf>
    <xf numFmtId="0" fontId="5" fillId="0" borderId="1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0" fillId="0" borderId="0" xfId="0"/>
    <xf numFmtId="0" fontId="6" fillId="0" borderId="3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64" fontId="8" fillId="0" borderId="0" xfId="1" quotePrefix="1" applyNumberFormat="1" applyFont="1" applyBorder="1" applyAlignment="1">
      <alignment horizontal="left" vertical="center" wrapText="1"/>
    </xf>
    <xf numFmtId="164" fontId="8" fillId="0" borderId="0" xfId="1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8" fillId="0" borderId="3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64" fontId="8" fillId="0" borderId="0" xfId="1" applyNumberFormat="1" applyFont="1" applyFill="1" applyBorder="1" applyAlignment="1">
      <alignment horizontal="center"/>
    </xf>
    <xf numFmtId="38" fontId="8" fillId="0" borderId="4" xfId="0" applyNumberFormat="1" applyFont="1" applyFill="1" applyBorder="1" applyAlignment="1">
      <alignment horizontal="center"/>
    </xf>
    <xf numFmtId="0" fontId="9" fillId="0" borderId="0" xfId="0" applyFont="1"/>
    <xf numFmtId="0" fontId="7" fillId="0" borderId="3" xfId="0" applyFont="1" applyBorder="1" applyAlignment="1">
      <alignment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164" fontId="8" fillId="0" borderId="0" xfId="1" applyNumberFormat="1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center" vertical="center"/>
    </xf>
    <xf numFmtId="0" fontId="7" fillId="0" borderId="3" xfId="0" applyFont="1" applyBorder="1"/>
    <xf numFmtId="0" fontId="7" fillId="0" borderId="0" xfId="0" applyFont="1" applyBorder="1"/>
    <xf numFmtId="164" fontId="7" fillId="0" borderId="0" xfId="1" applyNumberFormat="1" applyFont="1" applyBorder="1"/>
    <xf numFmtId="0" fontId="7" fillId="0" borderId="4" xfId="0" applyFont="1" applyBorder="1" applyAlignment="1">
      <alignment horizontal="center"/>
    </xf>
    <xf numFmtId="0" fontId="11" fillId="0" borderId="3" xfId="0" applyFont="1" applyBorder="1"/>
    <xf numFmtId="0" fontId="12" fillId="5" borderId="5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164" fontId="12" fillId="5" borderId="10" xfId="1" applyNumberFormat="1" applyFont="1" applyFill="1" applyBorder="1" applyAlignment="1">
      <alignment horizontal="center" vertical="center" wrapText="1"/>
    </xf>
    <xf numFmtId="164" fontId="12" fillId="5" borderId="9" xfId="1" applyNumberFormat="1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3" fillId="0" borderId="0" xfId="0" applyFont="1"/>
    <xf numFmtId="0" fontId="12" fillId="0" borderId="7" xfId="0" applyFont="1" applyBorder="1"/>
    <xf numFmtId="0" fontId="12" fillId="0" borderId="3" xfId="0" applyFont="1" applyBorder="1"/>
    <xf numFmtId="0" fontId="12" fillId="0" borderId="10" xfId="0" applyFont="1" applyFill="1" applyBorder="1" applyAlignment="1">
      <alignment horizontal="center"/>
    </xf>
    <xf numFmtId="164" fontId="12" fillId="0" borderId="9" xfId="1" applyNumberFormat="1" applyFont="1" applyFill="1" applyBorder="1" applyAlignment="1">
      <alignment vertical="center"/>
    </xf>
    <xf numFmtId="10" fontId="12" fillId="0" borderId="2" xfId="3" applyNumberFormat="1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7" xfId="0" applyFont="1" applyBorder="1"/>
    <xf numFmtId="0" fontId="13" fillId="0" borderId="3" xfId="0" applyFont="1" applyFill="1" applyBorder="1" applyAlignment="1">
      <alignment wrapText="1"/>
    </xf>
    <xf numFmtId="164" fontId="13" fillId="0" borderId="7" xfId="1" applyNumberFormat="1" applyFont="1" applyFill="1" applyBorder="1" applyAlignment="1">
      <alignment vertical="center"/>
    </xf>
    <xf numFmtId="164" fontId="13" fillId="0" borderId="7" xfId="1" applyNumberFormat="1" applyFont="1" applyFill="1" applyBorder="1"/>
    <xf numFmtId="10" fontId="13" fillId="0" borderId="4" xfId="3" applyNumberFormat="1" applyFont="1" applyFill="1" applyBorder="1" applyAlignment="1">
      <alignment horizontal="center"/>
    </xf>
    <xf numFmtId="0" fontId="14" fillId="0" borderId="0" xfId="0" applyFont="1"/>
    <xf numFmtId="0" fontId="13" fillId="0" borderId="3" xfId="0" applyFont="1" applyFill="1" applyBorder="1"/>
    <xf numFmtId="0" fontId="15" fillId="0" borderId="3" xfId="0" applyFont="1" applyBorder="1"/>
    <xf numFmtId="0" fontId="13" fillId="0" borderId="11" xfId="0" applyFont="1" applyFill="1" applyBorder="1" applyAlignment="1">
      <alignment wrapText="1"/>
    </xf>
    <xf numFmtId="164" fontId="13" fillId="0" borderId="8" xfId="1" applyNumberFormat="1" applyFont="1" applyFill="1" applyBorder="1" applyAlignment="1">
      <alignment vertical="center"/>
    </xf>
    <xf numFmtId="164" fontId="13" fillId="0" borderId="8" xfId="1" applyNumberFormat="1" applyFont="1" applyFill="1" applyBorder="1"/>
    <xf numFmtId="10" fontId="13" fillId="0" borderId="12" xfId="3" applyNumberFormat="1" applyFont="1" applyFill="1" applyBorder="1" applyAlignment="1">
      <alignment horizontal="center"/>
    </xf>
    <xf numFmtId="0" fontId="15" fillId="0" borderId="7" xfId="0" applyFont="1" applyBorder="1"/>
    <xf numFmtId="0" fontId="13" fillId="0" borderId="0" xfId="0" applyFont="1" applyFill="1" applyBorder="1"/>
    <xf numFmtId="164" fontId="13" fillId="0" borderId="0" xfId="1" applyNumberFormat="1" applyFont="1" applyFill="1" applyBorder="1"/>
    <xf numFmtId="0" fontId="13" fillId="0" borderId="4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164" fontId="12" fillId="0" borderId="5" xfId="1" applyNumberFormat="1" applyFont="1" applyFill="1" applyBorder="1" applyAlignment="1">
      <alignment vertical="center"/>
    </xf>
    <xf numFmtId="10" fontId="12" fillId="0" borderId="5" xfId="2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3" xfId="0" applyFont="1" applyFill="1" applyBorder="1" applyAlignment="1">
      <alignment vertical="center" wrapText="1"/>
    </xf>
    <xf numFmtId="10" fontId="13" fillId="0" borderId="7" xfId="3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3" borderId="0" xfId="0" applyFont="1" applyFill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11" xfId="0" applyFont="1" applyFill="1" applyBorder="1" applyAlignment="1">
      <alignment vertical="center" wrapText="1"/>
    </xf>
    <xf numFmtId="10" fontId="13" fillId="0" borderId="8" xfId="3" applyNumberFormat="1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0" xfId="0" applyFont="1" applyBorder="1"/>
    <xf numFmtId="164" fontId="6" fillId="0" borderId="0" xfId="1" applyNumberFormat="1" applyFont="1" applyBorder="1"/>
    <xf numFmtId="0" fontId="6" fillId="0" borderId="4" xfId="0" applyFont="1" applyBorder="1" applyAlignment="1">
      <alignment horizontal="center"/>
    </xf>
    <xf numFmtId="0" fontId="10" fillId="2" borderId="6" xfId="0" applyFont="1" applyFill="1" applyBorder="1"/>
    <xf numFmtId="164" fontId="10" fillId="2" borderId="6" xfId="1" applyNumberFormat="1" applyFont="1" applyFill="1" applyBorder="1"/>
    <xf numFmtId="10" fontId="10" fillId="2" borderId="5" xfId="2" applyNumberFormat="1" applyFont="1" applyFill="1" applyBorder="1" applyAlignment="1">
      <alignment horizontal="center" vertical="center"/>
    </xf>
    <xf numFmtId="0" fontId="6" fillId="0" borderId="11" xfId="0" applyFont="1" applyBorder="1"/>
    <xf numFmtId="0" fontId="6" fillId="0" borderId="13" xfId="0" applyFont="1" applyBorder="1"/>
    <xf numFmtId="164" fontId="6" fillId="0" borderId="13" xfId="1" applyNumberFormat="1" applyFont="1" applyBorder="1"/>
    <xf numFmtId="0" fontId="6" fillId="0" borderId="12" xfId="0" applyFont="1" applyBorder="1" applyAlignment="1">
      <alignment horizontal="center"/>
    </xf>
  </cellXfs>
  <cellStyles count="4">
    <cellStyle name="Millares [0]" xfId="1" builtinId="6"/>
    <cellStyle name="Normal" xfId="0" builtinId="0"/>
    <cellStyle name="Porcentaje 3" xfId="3" xr:uid="{C4EA540A-C863-48D8-A4FA-9D72919BE8A3}"/>
    <cellStyle name="Porcentual 2 2" xfId="2" xr:uid="{415F7C7F-3FBC-4DC1-9B88-61A5364DA6F8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2FF5E-C61B-47FF-B8BB-6D52C23D2AEC}">
  <dimension ref="A1:M28"/>
  <sheetViews>
    <sheetView tabSelected="1" zoomScaleNormal="100" workbookViewId="0">
      <selection sqref="A1:H1"/>
    </sheetView>
  </sheetViews>
  <sheetFormatPr baseColWidth="10" defaultRowHeight="12.75" x14ac:dyDescent="0.2"/>
  <cols>
    <col min="1" max="1" width="4.5" style="1" customWidth="1"/>
    <col min="2" max="2" width="13.25" style="1" customWidth="1"/>
    <col min="3" max="3" width="3.375" style="1" customWidth="1"/>
    <col min="4" max="4" width="66.375" style="1" customWidth="1"/>
    <col min="5" max="5" width="19.875" style="2" customWidth="1"/>
    <col min="6" max="6" width="20" style="2" customWidth="1"/>
    <col min="7" max="7" width="18.125" style="2" customWidth="1"/>
    <col min="8" max="8" width="11.875" style="2" customWidth="1"/>
    <col min="9" max="13" width="11" style="2"/>
    <col min="14" max="16384" width="11" style="1"/>
  </cols>
  <sheetData>
    <row r="1" spans="1:8" s="9" customFormat="1" ht="31.5" customHeight="1" x14ac:dyDescent="0.4">
      <c r="A1" s="6" t="s">
        <v>33</v>
      </c>
      <c r="B1" s="7"/>
      <c r="C1" s="7"/>
      <c r="D1" s="7"/>
      <c r="E1" s="7"/>
      <c r="F1" s="7"/>
      <c r="G1" s="7"/>
      <c r="H1" s="8"/>
    </row>
    <row r="2" spans="1:8" s="9" customFormat="1" ht="9.75" customHeight="1" x14ac:dyDescent="0.25">
      <c r="A2" s="10"/>
      <c r="B2" s="11"/>
      <c r="C2" s="11"/>
      <c r="D2" s="11"/>
      <c r="E2" s="11"/>
      <c r="F2" s="11"/>
      <c r="G2" s="11"/>
      <c r="H2" s="12"/>
    </row>
    <row r="3" spans="1:8" s="19" customFormat="1" ht="24" customHeight="1" x14ac:dyDescent="0.25">
      <c r="A3" s="13"/>
      <c r="B3" s="14"/>
      <c r="C3" s="14"/>
      <c r="D3" s="15" t="s">
        <v>25</v>
      </c>
      <c r="E3" s="16" t="s">
        <v>27</v>
      </c>
      <c r="F3" s="17"/>
      <c r="G3" s="17"/>
      <c r="H3" s="18"/>
    </row>
    <row r="4" spans="1:8" s="24" customFormat="1" ht="6" customHeight="1" x14ac:dyDescent="0.3">
      <c r="A4" s="20"/>
      <c r="B4" s="21"/>
      <c r="C4" s="21"/>
      <c r="D4" s="21"/>
      <c r="E4" s="22"/>
      <c r="F4" s="22"/>
      <c r="G4" s="22"/>
      <c r="H4" s="23"/>
    </row>
    <row r="5" spans="1:8" s="19" customFormat="1" ht="21.75" customHeight="1" x14ac:dyDescent="0.25">
      <c r="A5" s="25"/>
      <c r="B5" s="26" t="s">
        <v>26</v>
      </c>
      <c r="C5" s="27"/>
      <c r="D5" s="27"/>
      <c r="E5" s="27"/>
      <c r="F5" s="28"/>
      <c r="G5" s="28"/>
      <c r="H5" s="29"/>
    </row>
    <row r="6" spans="1:8" s="24" customFormat="1" ht="5.25" customHeight="1" thickBot="1" x14ac:dyDescent="0.35">
      <c r="A6" s="30"/>
      <c r="B6" s="31"/>
      <c r="C6" s="31"/>
      <c r="D6" s="31"/>
      <c r="E6" s="32"/>
      <c r="F6" s="32"/>
      <c r="G6" s="32"/>
      <c r="H6" s="33"/>
    </row>
    <row r="7" spans="1:8" s="40" customFormat="1" ht="69" customHeight="1" thickBot="1" x14ac:dyDescent="0.3">
      <c r="A7" s="34"/>
      <c r="B7" s="35" t="s">
        <v>1</v>
      </c>
      <c r="C7" s="35" t="s">
        <v>31</v>
      </c>
      <c r="D7" s="36" t="s">
        <v>2</v>
      </c>
      <c r="E7" s="37" t="s">
        <v>21</v>
      </c>
      <c r="F7" s="38" t="s">
        <v>22</v>
      </c>
      <c r="G7" s="38" t="s">
        <v>23</v>
      </c>
      <c r="H7" s="39" t="s">
        <v>24</v>
      </c>
    </row>
    <row r="8" spans="1:8" s="40" customFormat="1" ht="15.75" x14ac:dyDescent="0.25">
      <c r="A8" s="34"/>
      <c r="B8" s="41"/>
      <c r="C8" s="42"/>
      <c r="D8" s="43" t="s">
        <v>28</v>
      </c>
      <c r="E8" s="44">
        <f>SUM(E9:E11)</f>
        <v>659614209.16000009</v>
      </c>
      <c r="F8" s="44">
        <f t="shared" ref="F8:G8" si="0">SUM(F9:F11)</f>
        <v>565603265.47000003</v>
      </c>
      <c r="G8" s="44">
        <f t="shared" si="0"/>
        <v>94010943.690000027</v>
      </c>
      <c r="H8" s="45">
        <f>+F8/E8</f>
        <v>0.85747586637085893</v>
      </c>
    </row>
    <row r="9" spans="1:8" s="52" customFormat="1" ht="15" x14ac:dyDescent="0.25">
      <c r="A9" s="46"/>
      <c r="B9" s="47" t="s">
        <v>3</v>
      </c>
      <c r="C9" s="46" t="s">
        <v>4</v>
      </c>
      <c r="D9" s="48" t="s">
        <v>5</v>
      </c>
      <c r="E9" s="49">
        <v>6120800</v>
      </c>
      <c r="F9" s="49">
        <v>6120800</v>
      </c>
      <c r="G9" s="50">
        <f>+E9-F9</f>
        <v>0</v>
      </c>
      <c r="H9" s="51">
        <f>+F9/E9</f>
        <v>1</v>
      </c>
    </row>
    <row r="10" spans="1:8" s="52" customFormat="1" ht="15.75" customHeight="1" x14ac:dyDescent="0.25">
      <c r="A10" s="53"/>
      <c r="B10" s="47" t="s">
        <v>6</v>
      </c>
      <c r="C10" s="54" t="s">
        <v>4</v>
      </c>
      <c r="D10" s="48" t="s">
        <v>7</v>
      </c>
      <c r="E10" s="49">
        <v>299195000</v>
      </c>
      <c r="F10" s="49">
        <v>299195000</v>
      </c>
      <c r="G10" s="50">
        <f t="shared" ref="G10:G22" si="1">+E10-F10</f>
        <v>0</v>
      </c>
      <c r="H10" s="51">
        <f t="shared" ref="H10:H24" si="2">+F10/E10</f>
        <v>1</v>
      </c>
    </row>
    <row r="11" spans="1:8" s="52" customFormat="1" ht="15.75" thickBot="1" x14ac:dyDescent="0.3">
      <c r="A11" s="46"/>
      <c r="B11" s="47" t="s">
        <v>8</v>
      </c>
      <c r="C11" s="54" t="s">
        <v>4</v>
      </c>
      <c r="D11" s="55" t="s">
        <v>9</v>
      </c>
      <c r="E11" s="56">
        <v>354298409.16000003</v>
      </c>
      <c r="F11" s="56">
        <v>260287465.47</v>
      </c>
      <c r="G11" s="57">
        <f t="shared" si="1"/>
        <v>94010943.690000027</v>
      </c>
      <c r="H11" s="58">
        <f t="shared" si="2"/>
        <v>0.73465603779342692</v>
      </c>
    </row>
    <row r="12" spans="1:8" s="52" customFormat="1" ht="15" customHeight="1" thickBot="1" x14ac:dyDescent="0.3">
      <c r="A12" s="53"/>
      <c r="B12" s="59"/>
      <c r="C12" s="54"/>
      <c r="D12" s="60"/>
      <c r="E12" s="61"/>
      <c r="F12" s="61"/>
      <c r="G12" s="61"/>
      <c r="H12" s="62"/>
    </row>
    <row r="13" spans="1:8" s="40" customFormat="1" ht="16.5" thickBot="1" x14ac:dyDescent="0.3">
      <c r="A13" s="34"/>
      <c r="B13" s="41"/>
      <c r="C13" s="42"/>
      <c r="D13" s="63" t="s">
        <v>29</v>
      </c>
      <c r="E13" s="64">
        <f>SUM(E14:E22)</f>
        <v>3367139165.54</v>
      </c>
      <c r="F13" s="64">
        <f t="shared" ref="F13:G13" si="3">SUM(F14:F22)</f>
        <v>3008671842.54</v>
      </c>
      <c r="G13" s="64">
        <f t="shared" si="3"/>
        <v>358467323</v>
      </c>
      <c r="H13" s="65">
        <f t="shared" si="2"/>
        <v>0.89353949885153872</v>
      </c>
    </row>
    <row r="14" spans="1:8" s="70" customFormat="1" ht="50.1" customHeight="1" x14ac:dyDescent="0.25">
      <c r="A14" s="66"/>
      <c r="B14" s="67" t="s">
        <v>10</v>
      </c>
      <c r="C14" s="67" t="s">
        <v>4</v>
      </c>
      <c r="D14" s="68" t="s">
        <v>11</v>
      </c>
      <c r="E14" s="49">
        <v>50000000</v>
      </c>
      <c r="F14" s="49">
        <v>49497211</v>
      </c>
      <c r="G14" s="49">
        <f t="shared" si="1"/>
        <v>502789</v>
      </c>
      <c r="H14" s="69">
        <f t="shared" si="2"/>
        <v>0.98994422000000004</v>
      </c>
    </row>
    <row r="15" spans="1:8" s="70" customFormat="1" ht="50.1" customHeight="1" x14ac:dyDescent="0.25">
      <c r="A15" s="66"/>
      <c r="B15" s="67" t="s">
        <v>10</v>
      </c>
      <c r="C15" s="67" t="s">
        <v>12</v>
      </c>
      <c r="D15" s="68" t="s">
        <v>15</v>
      </c>
      <c r="E15" s="49">
        <v>1290364200</v>
      </c>
      <c r="F15" s="49">
        <v>1258563085</v>
      </c>
      <c r="G15" s="49">
        <f t="shared" si="1"/>
        <v>31801115</v>
      </c>
      <c r="H15" s="69">
        <f t="shared" si="2"/>
        <v>0.97535493080170699</v>
      </c>
    </row>
    <row r="16" spans="1:8" s="70" customFormat="1" ht="50.1" customHeight="1" x14ac:dyDescent="0.25">
      <c r="A16" s="66"/>
      <c r="B16" s="67" t="s">
        <v>10</v>
      </c>
      <c r="C16" s="67" t="s">
        <v>13</v>
      </c>
      <c r="D16" s="68" t="s">
        <v>11</v>
      </c>
      <c r="E16" s="49">
        <v>91190323</v>
      </c>
      <c r="F16" s="49">
        <v>79590323</v>
      </c>
      <c r="G16" s="49">
        <f t="shared" si="1"/>
        <v>11600000</v>
      </c>
      <c r="H16" s="69">
        <f t="shared" si="2"/>
        <v>0.87279351998786103</v>
      </c>
    </row>
    <row r="17" spans="1:13" s="71" customFormat="1" ht="50.1" customHeight="1" x14ac:dyDescent="0.25">
      <c r="A17" s="66"/>
      <c r="B17" s="67" t="s">
        <v>14</v>
      </c>
      <c r="C17" s="67" t="s">
        <v>4</v>
      </c>
      <c r="D17" s="68" t="s">
        <v>11</v>
      </c>
      <c r="E17" s="49">
        <v>8737545</v>
      </c>
      <c r="F17" s="49">
        <v>8737545</v>
      </c>
      <c r="G17" s="49">
        <f t="shared" si="1"/>
        <v>0</v>
      </c>
      <c r="H17" s="69">
        <f t="shared" si="2"/>
        <v>1</v>
      </c>
    </row>
    <row r="18" spans="1:13" s="71" customFormat="1" ht="50.1" customHeight="1" x14ac:dyDescent="0.25">
      <c r="A18" s="66"/>
      <c r="B18" s="67" t="s">
        <v>14</v>
      </c>
      <c r="C18" s="67" t="s">
        <v>12</v>
      </c>
      <c r="D18" s="68" t="s">
        <v>15</v>
      </c>
      <c r="E18" s="49">
        <v>88769766</v>
      </c>
      <c r="F18" s="49">
        <v>78368020</v>
      </c>
      <c r="G18" s="49">
        <f t="shared" si="1"/>
        <v>10401746</v>
      </c>
      <c r="H18" s="69">
        <f t="shared" si="2"/>
        <v>0.8828233252298987</v>
      </c>
    </row>
    <row r="19" spans="1:13" s="71" customFormat="1" ht="50.1" customHeight="1" x14ac:dyDescent="0.25">
      <c r="A19" s="66"/>
      <c r="B19" s="67" t="s">
        <v>16</v>
      </c>
      <c r="C19" s="67" t="s">
        <v>4</v>
      </c>
      <c r="D19" s="68" t="s">
        <v>32</v>
      </c>
      <c r="E19" s="49">
        <v>181697355</v>
      </c>
      <c r="F19" s="49">
        <v>137729315</v>
      </c>
      <c r="G19" s="49">
        <f t="shared" si="1"/>
        <v>43968040</v>
      </c>
      <c r="H19" s="69">
        <f t="shared" si="2"/>
        <v>0.75801496945291247</v>
      </c>
    </row>
    <row r="20" spans="1:13" s="71" customFormat="1" ht="50.1" customHeight="1" x14ac:dyDescent="0.25">
      <c r="A20" s="66"/>
      <c r="B20" s="67" t="s">
        <v>17</v>
      </c>
      <c r="C20" s="67" t="s">
        <v>12</v>
      </c>
      <c r="D20" s="68" t="s">
        <v>18</v>
      </c>
      <c r="E20" s="49">
        <v>1026291563.17</v>
      </c>
      <c r="F20" s="49">
        <v>831941899.16999996</v>
      </c>
      <c r="G20" s="49">
        <f t="shared" si="1"/>
        <v>194349664</v>
      </c>
      <c r="H20" s="69">
        <f t="shared" si="2"/>
        <v>0.81062919059794802</v>
      </c>
    </row>
    <row r="21" spans="1:13" s="71" customFormat="1" ht="50.1" customHeight="1" x14ac:dyDescent="0.25">
      <c r="A21" s="66"/>
      <c r="B21" s="67" t="s">
        <v>17</v>
      </c>
      <c r="C21" s="67" t="s">
        <v>13</v>
      </c>
      <c r="D21" s="68" t="s">
        <v>18</v>
      </c>
      <c r="E21" s="49">
        <v>261205013</v>
      </c>
      <c r="F21" s="49">
        <v>195361044</v>
      </c>
      <c r="G21" s="49">
        <f t="shared" si="1"/>
        <v>65843969</v>
      </c>
      <c r="H21" s="69">
        <f t="shared" si="2"/>
        <v>0.74792226135414941</v>
      </c>
    </row>
    <row r="22" spans="1:13" s="71" customFormat="1" ht="40.5" customHeight="1" thickBot="1" x14ac:dyDescent="0.3">
      <c r="A22" s="66"/>
      <c r="B22" s="72" t="s">
        <v>19</v>
      </c>
      <c r="C22" s="72" t="s">
        <v>4</v>
      </c>
      <c r="D22" s="73" t="s">
        <v>20</v>
      </c>
      <c r="E22" s="56">
        <v>368883400.37</v>
      </c>
      <c r="F22" s="56">
        <v>368883400.37</v>
      </c>
      <c r="G22" s="56">
        <f t="shared" si="1"/>
        <v>0</v>
      </c>
      <c r="H22" s="74">
        <f t="shared" si="2"/>
        <v>1</v>
      </c>
    </row>
    <row r="23" spans="1:13" s="9" customFormat="1" ht="15.75" thickBot="1" x14ac:dyDescent="0.3">
      <c r="A23" s="75"/>
      <c r="B23" s="76" t="s">
        <v>0</v>
      </c>
      <c r="C23" s="76" t="s">
        <v>0</v>
      </c>
      <c r="D23" s="76" t="s">
        <v>0</v>
      </c>
      <c r="E23" s="77"/>
      <c r="F23" s="77"/>
      <c r="G23" s="77"/>
      <c r="H23" s="78"/>
    </row>
    <row r="24" spans="1:13" s="24" customFormat="1" ht="19.5" thickBot="1" x14ac:dyDescent="0.35">
      <c r="A24" s="30"/>
      <c r="B24" s="31"/>
      <c r="C24" s="31"/>
      <c r="D24" s="79" t="s">
        <v>30</v>
      </c>
      <c r="E24" s="80">
        <f>+E8+E13</f>
        <v>4026753374.6999998</v>
      </c>
      <c r="F24" s="80">
        <f t="shared" ref="F24:G24" si="4">+F8+F13</f>
        <v>3574275108.0100002</v>
      </c>
      <c r="G24" s="80">
        <f t="shared" si="4"/>
        <v>452478266.69000006</v>
      </c>
      <c r="H24" s="81">
        <f t="shared" si="2"/>
        <v>0.88763198920179465</v>
      </c>
    </row>
    <row r="25" spans="1:13" s="9" customFormat="1" ht="15.75" thickBot="1" x14ac:dyDescent="0.3">
      <c r="A25" s="82"/>
      <c r="B25" s="83"/>
      <c r="C25" s="83"/>
      <c r="D25" s="83"/>
      <c r="E25" s="84"/>
      <c r="F25" s="84"/>
      <c r="G25" s="84"/>
      <c r="H25" s="85"/>
    </row>
    <row r="26" spans="1:13" s="3" customFormat="1" x14ac:dyDescent="0.25">
      <c r="E26" s="4"/>
      <c r="F26" s="4"/>
      <c r="G26" s="4"/>
      <c r="H26" s="4"/>
      <c r="I26" s="4"/>
      <c r="J26" s="4"/>
      <c r="K26" s="4"/>
      <c r="L26" s="4"/>
      <c r="M26" s="4"/>
    </row>
    <row r="27" spans="1:13" s="3" customFormat="1" x14ac:dyDescent="0.25">
      <c r="E27" s="4"/>
      <c r="F27" s="4"/>
      <c r="G27" s="4"/>
      <c r="H27" s="4"/>
      <c r="I27" s="4"/>
      <c r="J27" s="4"/>
      <c r="K27" s="4"/>
      <c r="L27" s="4"/>
      <c r="M27" s="4"/>
    </row>
    <row r="28" spans="1:13" s="3" customFormat="1" x14ac:dyDescent="0.25">
      <c r="E28" s="4"/>
      <c r="F28" s="4"/>
      <c r="G28" s="5"/>
      <c r="H28" s="4"/>
      <c r="I28" s="4"/>
      <c r="J28" s="4"/>
      <c r="K28" s="4"/>
      <c r="L28" s="4"/>
      <c r="M28" s="4"/>
    </row>
  </sheetData>
  <sheetProtection algorithmName="SHA-512" hashValue="whRVpkJRMv5OaGqTjrHaSOmhYCC1ij3H7Mfet8rPyuvBlFoMZGLGAfwxG7LCGFY3MUSpz1rHafl+XFuLcZFSOg==" saltValue="UBrJTxHMu2gF/akNBH7xEA==" spinCount="100000" sheet="1" objects="1" scenarios="1"/>
  <mergeCells count="4">
    <mergeCell ref="E3:G3"/>
    <mergeCell ref="B5:E5"/>
    <mergeCell ref="A1:H1"/>
    <mergeCell ref="A2:H2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 - MARZO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German Elias Romero Cruz</cp:lastModifiedBy>
  <dcterms:created xsi:type="dcterms:W3CDTF">2019-04-01T13:38:16Z</dcterms:created>
  <dcterms:modified xsi:type="dcterms:W3CDTF">2019-05-23T23:01:37Z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