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7 JULIO\"/>
    </mc:Choice>
  </mc:AlternateContent>
  <xr:revisionPtr revIDLastSave="0" documentId="13_ncr:1_{3121AAE2-1C1F-4FAD-8403-F1FCEA2EA355}" xr6:coauthVersionLast="41" xr6:coauthVersionMax="41" xr10:uidLastSave="{00000000-0000-0000-0000-000000000000}"/>
  <bookViews>
    <workbookView xWindow="-120" yWindow="-120" windowWidth="29040" windowHeight="15840" xr2:uid="{81A4301C-D6AE-4EB9-844A-6F8A506644D4}"/>
  </bookViews>
  <sheets>
    <sheet name="EJECUCION JUL VIGENCIA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 localSheetId="0">#REF!</definedName>
    <definedName name="HENRY1">#REF!</definedName>
    <definedName name="LuisDavid">#REF!</definedName>
    <definedName name="LUISHDO" localSheetId="0">#REF!</definedName>
    <definedName name="LUISHDO">#REF!</definedName>
    <definedName name="PLANTE" localSheetId="0">#REF!</definedName>
    <definedName name="PLANTE">#REF!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  <c r="K24" i="1" s="1"/>
  <c r="F24" i="1"/>
  <c r="H24" i="1" s="1"/>
  <c r="E24" i="1"/>
  <c r="I23" i="1"/>
  <c r="K23" i="1" s="1"/>
  <c r="H23" i="1"/>
  <c r="F23" i="1"/>
  <c r="E23" i="1"/>
  <c r="I22" i="1"/>
  <c r="K22" i="1" s="1"/>
  <c r="F22" i="1"/>
  <c r="E22" i="1"/>
  <c r="J22" i="1" s="1"/>
  <c r="I21" i="1"/>
  <c r="I20" i="1" s="1"/>
  <c r="F21" i="1"/>
  <c r="G21" i="1" s="1"/>
  <c r="E21" i="1"/>
  <c r="J21" i="1" s="1"/>
  <c r="I18" i="1"/>
  <c r="K18" i="1" s="1"/>
  <c r="H18" i="1"/>
  <c r="F18" i="1"/>
  <c r="E18" i="1"/>
  <c r="G18" i="1" s="1"/>
  <c r="K17" i="1"/>
  <c r="I17" i="1"/>
  <c r="F17" i="1"/>
  <c r="H17" i="1" s="1"/>
  <c r="E17" i="1"/>
  <c r="J17" i="1" s="1"/>
  <c r="I16" i="1"/>
  <c r="K16" i="1" s="1"/>
  <c r="F16" i="1"/>
  <c r="G16" i="1" s="1"/>
  <c r="E16" i="1"/>
  <c r="I15" i="1"/>
  <c r="F15" i="1"/>
  <c r="H15" i="1" s="1"/>
  <c r="E15" i="1"/>
  <c r="J15" i="1" s="1"/>
  <c r="I14" i="1"/>
  <c r="F14" i="1"/>
  <c r="H14" i="1" s="1"/>
  <c r="E14" i="1"/>
  <c r="I13" i="1"/>
  <c r="K13" i="1" s="1"/>
  <c r="H13" i="1"/>
  <c r="G13" i="1"/>
  <c r="F13" i="1"/>
  <c r="E13" i="1"/>
  <c r="I12" i="1"/>
  <c r="F12" i="1"/>
  <c r="E12" i="1"/>
  <c r="K12" i="1" s="1"/>
  <c r="I11" i="1"/>
  <c r="K11" i="1" s="1"/>
  <c r="F11" i="1"/>
  <c r="E11" i="1"/>
  <c r="I10" i="1"/>
  <c r="K10" i="1" s="1"/>
  <c r="H10" i="1"/>
  <c r="F10" i="1"/>
  <c r="E10" i="1"/>
  <c r="G10" i="1" s="1"/>
  <c r="I9" i="1"/>
  <c r="F9" i="1"/>
  <c r="H9" i="1" s="1"/>
  <c r="E9" i="1"/>
  <c r="J9" i="1" s="1"/>
  <c r="E3" i="1"/>
  <c r="I8" i="1" l="1"/>
  <c r="K8" i="1" s="1"/>
  <c r="J12" i="1"/>
  <c r="G14" i="1"/>
  <c r="K21" i="1"/>
  <c r="H22" i="1"/>
  <c r="K9" i="1"/>
  <c r="G9" i="1"/>
  <c r="J11" i="1"/>
  <c r="G17" i="1"/>
  <c r="G12" i="1"/>
  <c r="J13" i="1"/>
  <c r="K15" i="1"/>
  <c r="J16" i="1"/>
  <c r="E20" i="1"/>
  <c r="K20" i="1" s="1"/>
  <c r="F8" i="1"/>
  <c r="H11" i="1"/>
  <c r="K14" i="1"/>
  <c r="G22" i="1"/>
  <c r="G20" i="1" s="1"/>
  <c r="G23" i="1"/>
  <c r="J24" i="1"/>
  <c r="H8" i="1"/>
  <c r="J10" i="1"/>
  <c r="G11" i="1"/>
  <c r="G8" i="1" s="1"/>
  <c r="H12" i="1"/>
  <c r="J14" i="1"/>
  <c r="G15" i="1"/>
  <c r="H16" i="1"/>
  <c r="J18" i="1"/>
  <c r="H21" i="1"/>
  <c r="J23" i="1"/>
  <c r="J20" i="1" s="1"/>
  <c r="G24" i="1"/>
  <c r="E8" i="1"/>
  <c r="F20" i="1"/>
  <c r="J8" i="1" l="1"/>
  <c r="J26" i="1" s="1"/>
  <c r="E26" i="1"/>
  <c r="I26" i="1"/>
  <c r="F26" i="1"/>
  <c r="H20" i="1"/>
  <c r="G26" i="1"/>
  <c r="K26" i="1" l="1"/>
  <c r="H26" i="1"/>
</calcChain>
</file>

<file path=xl/sharedStrings.xml><?xml version="1.0" encoding="utf-8"?>
<sst xmlns="http://schemas.openxmlformats.org/spreadsheetml/2006/main" count="44" uniqueCount="44">
  <si>
    <t>AGENCIA DE RENOVACIÓN  DEL TERRITORIO - ART</t>
  </si>
  <si>
    <t>INFORME DE EJECUCIÓN A:</t>
  </si>
  <si>
    <t>VIGENCIA 2019</t>
  </si>
  <si>
    <t>RUBRO</t>
  </si>
  <si>
    <t>RECURSO</t>
  </si>
  <si>
    <t>DESCRIPCIÓN</t>
  </si>
  <si>
    <t>APR. VIGENTE 
$</t>
  </si>
  <si>
    <t>COMPROMETIDO
$</t>
  </si>
  <si>
    <t>SALDO X COMPROMETER
$</t>
  </si>
  <si>
    <t>% EJECUCIÓN</t>
  </si>
  <si>
    <t>PAGADO
$</t>
  </si>
  <si>
    <t>SALDO X PAGAR
$</t>
  </si>
  <si>
    <t>% PAGOS</t>
  </si>
  <si>
    <t>FUNCIONAMIENTO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</si>
  <si>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</si>
  <si>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</si>
  <si>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</si>
  <si>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</si>
  <si>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</si>
  <si>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</si>
  <si>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</si>
  <si>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</si>
  <si>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</si>
  <si>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</si>
  <si>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A-03-04-02-012</t>
  </si>
  <si>
    <t>INCAPACIDADES Y LICENCIAS DE MATERNIDAD (NO DE PENSIONES)</t>
  </si>
  <si>
    <t>A-03-10-01-001</t>
  </si>
  <si>
    <t>SENTENCIAS</t>
  </si>
  <si>
    <t>A-08-01</t>
  </si>
  <si>
    <t>IMPUESTOS</t>
  </si>
  <si>
    <t>A-08-04-01</t>
  </si>
  <si>
    <t>CUOTA DE FISCALIZACIÓN Y AUDITAJE</t>
  </si>
  <si>
    <t>A-08-05</t>
  </si>
  <si>
    <t>MULTAS, SANCIONES E INTERESES DE MORA</t>
  </si>
  <si>
    <t>INVERSIÓN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</si>
  <si>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</si>
  <si>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</si>
  <si>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C-1710-1100-2</t>
  </si>
  <si>
    <t>IMPLEMENTACIÓN DE ACTIVIDADES PARA LA REACTIVACIÓN ECONÓMICA, SOCIAL Y AMBIENTAL EN LAS ZONAS FOCALIZADAS POR LOS PROGRAMAS DE DESARROLLO CON ENFOQUE TERRITORIAL - PDET NIVEL  NACIONAL</t>
  </si>
  <si>
    <t>C-1710-1100-3</t>
  </si>
  <si>
    <t>IMPLEMENTACIÓN DE ESTRATEGIAS DE COFINANCIACIÓN EN EL MARCO DE LOS PROGRAMAS DE DESARROLLO CON ENFOQUE TERRITORIAL  NACIONAL - PREVIO CONCEPTO DNP</t>
  </si>
  <si>
    <t>C-1799-1100-1</t>
  </si>
  <si>
    <t>IMPLEMENTACIÓN DE LAS TECNOLOGÍAS DE INFORMACIÓN Y COMUNICACIONES PARA LA RENOVACIÓN DEL TERRITORIO  NACIONAL</t>
  </si>
  <si>
    <t>TOTAL PRESUPUESTO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</si>
</sst>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2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2">
    <xf numFmtId="0" fontId="0" fillId="0" borderId="0" xfId="0"/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/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4" xfId="0" applyFont="1" applyBorder="1"/>
    <xf numFmtId="3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9" fillId="0" borderId="8" xfId="0" applyFont="1" applyBorder="1"/>
    <xf numFmtId="0" fontId="9" fillId="0" borderId="9" xfId="0" applyFont="1" applyFill="1" applyBorder="1" applyAlignment="1">
      <alignment horizontal="center"/>
    </xf>
    <xf numFmtId="3" fontId="9" fillId="0" borderId="9" xfId="2" applyNumberFormat="1" applyFont="1" applyFill="1" applyBorder="1" applyAlignment="1">
      <alignment vertical="center"/>
    </xf>
    <xf numFmtId="3" fontId="9" fillId="0" borderId="10" xfId="2" applyNumberFormat="1" applyFont="1" applyFill="1" applyBorder="1" applyAlignment="1">
      <alignment vertical="center"/>
    </xf>
    <xf numFmtId="10" fontId="9" fillId="0" borderId="9" xfId="3" applyNumberFormat="1" applyFont="1" applyFill="1" applyBorder="1" applyAlignment="1">
      <alignment horizontal="center" vertical="center"/>
    </xf>
    <xf numFmtId="0" fontId="8" fillId="0" borderId="5" xfId="0" applyFont="1" applyBorder="1"/>
    <xf numFmtId="0" fontId="11" fillId="0" borderId="0" xfId="0" applyFont="1"/>
    <xf numFmtId="0" fontId="9" fillId="0" borderId="11" xfId="0" applyFont="1" applyFill="1" applyBorder="1" applyAlignment="1">
      <alignment wrapText="1"/>
    </xf>
    <xf numFmtId="3" fontId="9" fillId="0" borderId="11" xfId="2" applyNumberFormat="1" applyFont="1" applyFill="1" applyBorder="1" applyAlignment="1">
      <alignment vertical="center"/>
    </xf>
    <xf numFmtId="10" fontId="9" fillId="0" borderId="11" xfId="3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wrapText="1"/>
    </xf>
    <xf numFmtId="3" fontId="9" fillId="0" borderId="12" xfId="2" applyNumberFormat="1" applyFont="1" applyFill="1" applyBorder="1" applyAlignment="1">
      <alignment vertical="center"/>
    </xf>
    <xf numFmtId="10" fontId="9" fillId="0" borderId="12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3" fontId="9" fillId="0" borderId="0" xfId="2" applyNumberFormat="1" applyFont="1" applyFill="1" applyBorder="1" applyAlignment="1">
      <alignment vertical="center"/>
    </xf>
    <xf numFmtId="10" fontId="9" fillId="0" borderId="0" xfId="3" applyNumberFormat="1" applyFont="1" applyFill="1" applyBorder="1" applyAlignment="1">
      <alignment horizontal="center" vertical="center"/>
    </xf>
    <xf numFmtId="10" fontId="9" fillId="0" borderId="5" xfId="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3" fontId="9" fillId="0" borderId="7" xfId="2" applyNumberFormat="1" applyFont="1" applyFill="1" applyBorder="1" applyAlignment="1">
      <alignment vertical="center"/>
    </xf>
    <xf numFmtId="3" fontId="9" fillId="0" borderId="6" xfId="2" applyNumberFormat="1" applyFont="1" applyFill="1" applyBorder="1" applyAlignment="1">
      <alignment vertical="center"/>
    </xf>
    <xf numFmtId="10" fontId="9" fillId="0" borderId="7" xfId="3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 wrapText="1"/>
    </xf>
    <xf numFmtId="3" fontId="9" fillId="0" borderId="9" xfId="2" applyNumberFormat="1" applyFont="1" applyFill="1" applyBorder="1" applyAlignment="1">
      <alignment horizontal="right" vertical="center"/>
    </xf>
    <xf numFmtId="3" fontId="9" fillId="4" borderId="9" xfId="2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4" borderId="11" xfId="0" applyFont="1" applyFill="1" applyBorder="1" applyAlignment="1">
      <alignment horizontal="left" vertical="center" wrapText="1"/>
    </xf>
    <xf numFmtId="3" fontId="9" fillId="0" borderId="11" xfId="2" applyNumberFormat="1" applyFont="1" applyFill="1" applyBorder="1" applyAlignment="1">
      <alignment horizontal="right" vertical="center"/>
    </xf>
    <xf numFmtId="3" fontId="9" fillId="4" borderId="11" xfId="2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 wrapText="1"/>
    </xf>
    <xf numFmtId="3" fontId="9" fillId="0" borderId="12" xfId="2" applyNumberFormat="1" applyFont="1" applyFill="1" applyBorder="1" applyAlignment="1">
      <alignment horizontal="right" vertical="center"/>
    </xf>
    <xf numFmtId="3" fontId="9" fillId="4" borderId="12" xfId="2" applyNumberFormat="1" applyFont="1" applyFill="1" applyBorder="1" applyAlignment="1">
      <alignment horizontal="right" vertical="center"/>
    </xf>
    <xf numFmtId="10" fontId="2" fillId="0" borderId="0" xfId="3" applyNumberFormat="1" applyFont="1" applyBorder="1" applyAlignment="1">
      <alignment horizontal="center" vertical="center"/>
    </xf>
    <xf numFmtId="10" fontId="2" fillId="0" borderId="0" xfId="3" applyNumberFormat="1" applyFont="1" applyBorder="1"/>
    <xf numFmtId="10" fontId="2" fillId="0" borderId="0" xfId="3" applyNumberFormat="1" applyFont="1" applyBorder="1" applyAlignment="1">
      <alignment horizontal="center"/>
    </xf>
    <xf numFmtId="0" fontId="3" fillId="0" borderId="0" xfId="0" applyFont="1" applyBorder="1"/>
    <xf numFmtId="0" fontId="6" fillId="5" borderId="14" xfId="0" applyFont="1" applyFill="1" applyBorder="1"/>
    <xf numFmtId="3" fontId="6" fillId="5" borderId="14" xfId="0" applyNumberFormat="1" applyFont="1" applyFill="1" applyBorder="1"/>
    <xf numFmtId="10" fontId="6" fillId="5" borderId="6" xfId="3" applyNumberFormat="1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5" xfId="0" applyFont="1" applyBorder="1"/>
    <xf numFmtId="10" fontId="2" fillId="0" borderId="15" xfId="3" applyNumberFormat="1" applyFont="1" applyBorder="1" applyAlignment="1">
      <alignment horizontal="center" vertical="center"/>
    </xf>
    <xf numFmtId="10" fontId="2" fillId="0" borderId="15" xfId="3" applyNumberFormat="1" applyFont="1" applyBorder="1"/>
    <xf numFmtId="10" fontId="2" fillId="0" borderId="15" xfId="3" applyNumberFormat="1" applyFont="1" applyBorder="1" applyAlignment="1">
      <alignment horizontal="center"/>
    </xf>
    <xf numFmtId="0" fontId="2" fillId="0" borderId="16" xfId="0" applyFont="1" applyBorder="1"/>
    <xf numFmtId="164" fontId="0" fillId="0" borderId="0" xfId="1" applyFont="1"/>
    <xf numFmtId="164" fontId="10" fillId="0" borderId="0" xfId="1" applyFont="1" applyAlignment="1">
      <alignment horizontal="center" vertical="center"/>
    </xf>
    <xf numFmtId="164" fontId="10" fillId="0" borderId="0" xfId="1" applyFont="1"/>
    <xf numFmtId="164" fontId="10" fillId="0" borderId="0" xfId="1" applyFont="1" applyAlignment="1">
      <alignment horizontal="center"/>
    </xf>
    <xf numFmtId="10" fontId="10" fillId="0" borderId="0" xfId="3" applyNumberFormat="1" applyAlignment="1">
      <alignment horizontal="center" vertical="center"/>
    </xf>
    <xf numFmtId="10" fontId="10" fillId="0" borderId="0" xfId="3" applyNumberFormat="1"/>
    <xf numFmtId="10" fontId="10" fillId="0" borderId="0" xfId="3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7" fontId="4" fillId="0" borderId="0" xfId="0" quotePrefix="1" applyNumberFormat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Millares" xfId="1" builtinId="3"/>
    <cellStyle name="Normal" xfId="0" builtinId="0"/>
    <cellStyle name="Normal 5 2" xfId="2" xr:uid="{546C77A6-BFA8-431C-A967-8A4EBFDDE499}"/>
    <cellStyle name="Porcentual 2 2" xfId="3" xr:uid="{FAFF9D82-5D78-4FA5-9440-87638B59CA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TE%20SECRETARIA%20GRAL/7%20JULIO%202019/Reporte%20Reserva%20Presupues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JUL"/>
      <sheetName val="EJECUCION JULIO"/>
      <sheetName val="EJECUCION JUL VIGENCIA"/>
      <sheetName val="Resumen JUL"/>
      <sheetName val="EJECUCION RESERVA JUL"/>
      <sheetName val="Resumen presentacion"/>
      <sheetName val="Resumen Res prestacion"/>
      <sheetName val="X EJECUTAR A JUL 31 SUPER"/>
    </sheetNames>
    <sheetDataSet>
      <sheetData sheetId="0"/>
      <sheetData sheetId="1">
        <row r="3">
          <cell r="E3" t="str">
            <v>JULIO DE 2019</v>
          </cell>
          <cell r="F3"/>
          <cell r="G3"/>
          <cell r="H3"/>
        </row>
        <row r="9">
          <cell r="K9">
            <v>24038037000</v>
          </cell>
          <cell r="L9">
            <v>12112482383</v>
          </cell>
          <cell r="O9">
            <v>12112482383</v>
          </cell>
        </row>
        <row r="10">
          <cell r="K10">
            <v>8803153000</v>
          </cell>
          <cell r="L10">
            <v>3870238071</v>
          </cell>
          <cell r="O10">
            <v>3870238071</v>
          </cell>
        </row>
        <row r="11">
          <cell r="K11">
            <v>3894350000</v>
          </cell>
          <cell r="L11">
            <v>1968570635</v>
          </cell>
          <cell r="O11">
            <v>1968570635</v>
          </cell>
        </row>
        <row r="12">
          <cell r="K12">
            <v>81200000</v>
          </cell>
          <cell r="L12">
            <v>12280295</v>
          </cell>
          <cell r="O12">
            <v>0</v>
          </cell>
        </row>
        <row r="13">
          <cell r="K13">
            <v>8649826624</v>
          </cell>
          <cell r="L13">
            <v>7419039700.8000002</v>
          </cell>
          <cell r="O13">
            <v>4406899780.46</v>
          </cell>
        </row>
        <row r="14">
          <cell r="K14">
            <v>229088000</v>
          </cell>
          <cell r="L14">
            <v>72311966</v>
          </cell>
          <cell r="O14">
            <v>72311966</v>
          </cell>
        </row>
        <row r="15">
          <cell r="K15">
            <v>1370110000</v>
          </cell>
          <cell r="L15">
            <v>1209674543.3199999</v>
          </cell>
          <cell r="O15">
            <v>1209674543.3199999</v>
          </cell>
        </row>
        <row r="16">
          <cell r="K16">
            <v>10000000</v>
          </cell>
          <cell r="L16">
            <v>385000</v>
          </cell>
          <cell r="O16">
            <v>385000</v>
          </cell>
        </row>
        <row r="17">
          <cell r="K17">
            <v>354319000</v>
          </cell>
          <cell r="L17">
            <v>0</v>
          </cell>
          <cell r="O17">
            <v>0</v>
          </cell>
        </row>
        <row r="18">
          <cell r="K18">
            <v>42000000</v>
          </cell>
          <cell r="L18">
            <v>0</v>
          </cell>
          <cell r="O18">
            <v>0</v>
          </cell>
        </row>
        <row r="21">
          <cell r="K21">
            <v>6600000000</v>
          </cell>
          <cell r="L21">
            <v>4277035671</v>
          </cell>
          <cell r="O21">
            <v>2724277762</v>
          </cell>
        </row>
        <row r="22">
          <cell r="K22">
            <v>47995114310</v>
          </cell>
          <cell r="L22">
            <v>20942311914</v>
          </cell>
          <cell r="O22">
            <v>4546226983</v>
          </cell>
        </row>
        <row r="23">
          <cell r="K23">
            <v>10000000000</v>
          </cell>
          <cell r="L23">
            <v>1632156563</v>
          </cell>
          <cell r="O23">
            <v>1026367921</v>
          </cell>
        </row>
        <row r="24">
          <cell r="K24">
            <v>2000000000</v>
          </cell>
          <cell r="L24">
            <v>785631470</v>
          </cell>
          <cell r="O24">
            <v>267793520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D58C-7376-4CCD-91DD-FBA6D6FE6A79}">
  <sheetPr>
    <tabColor rgb="FF92D050"/>
  </sheetPr>
  <dimension ref="A1:L36"/>
  <sheetViews>
    <sheetView tabSelected="1" zoomScaleSheetLayoutView="100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F14" sqref="F14"/>
    </sheetView>
  </sheetViews>
  <sheetFormatPr baseColWidth="10" defaultRowHeight="12.75" x14ac:dyDescent="0.2"/>
  <cols>
    <col min="1" max="1" width="3" customWidth="1"/>
    <col min="2" max="2" width="16.85546875" customWidth="1"/>
    <col min="3" max="3" width="10.85546875" style="91" customWidth="1"/>
    <col min="4" max="4" width="57.7109375" customWidth="1"/>
    <col min="5" max="5" width="20.7109375" customWidth="1"/>
    <col min="6" max="6" width="19.28515625" customWidth="1"/>
    <col min="7" max="7" width="20.85546875" customWidth="1"/>
    <col min="8" max="8" width="12.42578125" style="73" customWidth="1"/>
    <col min="9" max="9" width="19.42578125" style="74" customWidth="1"/>
    <col min="10" max="10" width="21.28515625" style="74" customWidth="1"/>
    <col min="11" max="11" width="10.140625" style="75" customWidth="1"/>
    <col min="12" max="12" width="1.5703125" customWidth="1"/>
    <col min="14" max="14" width="12.7109375" bestFit="1" customWidth="1"/>
  </cols>
  <sheetData>
    <row r="1" spans="1:12" ht="27.75" customHeight="1" x14ac:dyDescent="0.4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</row>
    <row r="2" spans="1:12" ht="15" customHeight="1" x14ac:dyDescent="0.2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1"/>
    </row>
    <row r="3" spans="1:12" s="5" customFormat="1" ht="15" customHeight="1" x14ac:dyDescent="0.3">
      <c r="A3" s="1"/>
      <c r="B3" s="2"/>
      <c r="C3" s="86"/>
      <c r="D3" s="3" t="s">
        <v>1</v>
      </c>
      <c r="E3" s="82" t="str">
        <f>+'[2]EJECUCION JULIO'!E3:H3</f>
        <v>JULIO DE 2019</v>
      </c>
      <c r="F3" s="83"/>
      <c r="G3" s="83"/>
      <c r="H3" s="82"/>
      <c r="I3" s="83"/>
      <c r="J3" s="83"/>
      <c r="K3" s="2"/>
      <c r="L3" s="4"/>
    </row>
    <row r="4" spans="1:12" s="5" customFormat="1" ht="10.5" customHeight="1" x14ac:dyDescent="0.3">
      <c r="A4" s="6"/>
      <c r="B4" s="7"/>
      <c r="C4" s="8"/>
      <c r="D4" s="7"/>
      <c r="E4" s="7"/>
      <c r="F4" s="7"/>
      <c r="G4" s="7"/>
      <c r="H4" s="8"/>
      <c r="I4" s="7"/>
      <c r="J4" s="7"/>
      <c r="K4" s="7"/>
      <c r="L4" s="9"/>
    </row>
    <row r="5" spans="1:12" s="5" customFormat="1" ht="21.75" customHeight="1" x14ac:dyDescent="0.3">
      <c r="A5" s="10"/>
      <c r="B5" s="84" t="s">
        <v>2</v>
      </c>
      <c r="C5" s="85"/>
      <c r="D5" s="85"/>
      <c r="E5" s="11"/>
      <c r="F5" s="11"/>
      <c r="G5" s="11"/>
      <c r="H5" s="12"/>
      <c r="I5" s="11"/>
      <c r="J5" s="11"/>
      <c r="K5" s="7"/>
      <c r="L5" s="9"/>
    </row>
    <row r="6" spans="1:12" ht="5.25" customHeight="1" thickBot="1" x14ac:dyDescent="0.25">
      <c r="A6" s="13"/>
      <c r="B6" s="14"/>
      <c r="C6" s="15"/>
      <c r="D6" s="14"/>
      <c r="E6" s="14"/>
      <c r="F6" s="14"/>
      <c r="G6" s="14"/>
      <c r="H6" s="15"/>
      <c r="I6" s="14"/>
      <c r="J6" s="14"/>
      <c r="K6" s="16"/>
      <c r="L6" s="17"/>
    </row>
    <row r="7" spans="1:12" ht="65.25" customHeight="1" thickBot="1" x14ac:dyDescent="0.25">
      <c r="A7" s="13"/>
      <c r="B7" s="18" t="s">
        <v>3</v>
      </c>
      <c r="C7" s="18" t="s">
        <v>4</v>
      </c>
      <c r="D7" s="18" t="s">
        <v>5</v>
      </c>
      <c r="E7" s="18" t="s">
        <v>6</v>
      </c>
      <c r="F7" s="19" t="s">
        <v>7</v>
      </c>
      <c r="G7" s="18" t="s">
        <v>8</v>
      </c>
      <c r="H7" s="19" t="s">
        <v>9</v>
      </c>
      <c r="I7" s="19" t="s">
        <v>10</v>
      </c>
      <c r="J7" s="19" t="s">
        <v>11</v>
      </c>
      <c r="K7" s="19" t="s">
        <v>12</v>
      </c>
      <c r="L7" s="17"/>
    </row>
    <row r="8" spans="1:12" s="27" customFormat="1" ht="16.5" customHeight="1" x14ac:dyDescent="0.25">
      <c r="A8" s="20"/>
      <c r="B8" s="21"/>
      <c r="C8" s="87"/>
      <c r="D8" s="22" t="s">
        <v>13</v>
      </c>
      <c r="E8" s="23">
        <f>SUM(E9:E18)</f>
        <v>47472083624</v>
      </c>
      <c r="F8" s="24">
        <f>SUM(F9:F18)</f>
        <v>26664982594.119999</v>
      </c>
      <c r="G8" s="23">
        <f>SUM(G9:G18)</f>
        <v>20807101029.880001</v>
      </c>
      <c r="H8" s="25">
        <f>+F8/E8</f>
        <v>0.56169817203134609</v>
      </c>
      <c r="I8" s="24">
        <f>SUM(I9:I18)</f>
        <v>23640562378.779999</v>
      </c>
      <c r="J8" s="23">
        <f>SUM(J9:J18)</f>
        <v>23831521245.220001</v>
      </c>
      <c r="K8" s="25">
        <f>+I8/E8</f>
        <v>0.49798872461600296</v>
      </c>
      <c r="L8" s="26"/>
    </row>
    <row r="9" spans="1:12" s="27" customFormat="1" ht="15" x14ac:dyDescent="0.25">
      <c r="A9" s="20"/>
      <c r="B9" s="21" t="s">
        <v>14</v>
      </c>
      <c r="C9" s="87">
        <v>10</v>
      </c>
      <c r="D9" s="28" t="s">
        <v>15</v>
      </c>
      <c r="E9" s="29">
        <f>+'[2]EJECUCION JULIO'!K9</f>
        <v>24038037000</v>
      </c>
      <c r="F9" s="29">
        <f>+'[2]EJECUCION JULIO'!L9</f>
        <v>12112482383</v>
      </c>
      <c r="G9" s="29">
        <f>+E9-F9</f>
        <v>11925554617</v>
      </c>
      <c r="H9" s="30">
        <f>+F9/E9</f>
        <v>0.50388816620092569</v>
      </c>
      <c r="I9" s="29">
        <f>+'[2]EJECUCION JULIO'!O9</f>
        <v>12112482383</v>
      </c>
      <c r="J9" s="29">
        <f>+E9-I9</f>
        <v>11925554617</v>
      </c>
      <c r="K9" s="30">
        <f>+I9/E9</f>
        <v>0.50388816620092569</v>
      </c>
      <c r="L9" s="26"/>
    </row>
    <row r="10" spans="1:12" s="27" customFormat="1" ht="15" x14ac:dyDescent="0.25">
      <c r="A10" s="20"/>
      <c r="B10" s="21" t="s">
        <v>16</v>
      </c>
      <c r="C10" s="87">
        <v>10</v>
      </c>
      <c r="D10" s="28" t="s">
        <v>17</v>
      </c>
      <c r="E10" s="29">
        <f>+'[2]EJECUCION JULIO'!K10</f>
        <v>8803153000</v>
      </c>
      <c r="F10" s="29">
        <f>+'[2]EJECUCION JULIO'!L10</f>
        <v>3870238071</v>
      </c>
      <c r="G10" s="29">
        <f t="shared" ref="G10:G18" si="0">+E10-F10</f>
        <v>4932914929</v>
      </c>
      <c r="H10" s="30">
        <f t="shared" ref="H10:H18" si="1">+F10/E10</f>
        <v>0.43964225897243864</v>
      </c>
      <c r="I10" s="29">
        <f>+'[2]EJECUCION JULIO'!O10</f>
        <v>3870238071</v>
      </c>
      <c r="J10" s="29">
        <f t="shared" ref="J10:J18" si="2">+E10-I10</f>
        <v>4932914929</v>
      </c>
      <c r="K10" s="30">
        <f t="shared" ref="K10:K18" si="3">+I10/E10</f>
        <v>0.43964225897243864</v>
      </c>
      <c r="L10" s="26"/>
    </row>
    <row r="11" spans="1:12" s="27" customFormat="1" ht="15" x14ac:dyDescent="0.25">
      <c r="A11" s="20"/>
      <c r="B11" s="21" t="s">
        <v>18</v>
      </c>
      <c r="C11" s="87">
        <v>10</v>
      </c>
      <c r="D11" s="28" t="s">
        <v>19</v>
      </c>
      <c r="E11" s="29">
        <f>+'[2]EJECUCION JULIO'!K11</f>
        <v>3894350000</v>
      </c>
      <c r="F11" s="29">
        <f>+'[2]EJECUCION JULIO'!L11</f>
        <v>1968570635</v>
      </c>
      <c r="G11" s="29">
        <f t="shared" si="0"/>
        <v>1925779365</v>
      </c>
      <c r="H11" s="30">
        <f t="shared" si="1"/>
        <v>0.50549401954113005</v>
      </c>
      <c r="I11" s="29">
        <f>+'[2]EJECUCION JULIO'!O11</f>
        <v>1968570635</v>
      </c>
      <c r="J11" s="29">
        <f t="shared" si="2"/>
        <v>1925779365</v>
      </c>
      <c r="K11" s="30">
        <f t="shared" si="3"/>
        <v>0.50549401954113005</v>
      </c>
      <c r="L11" s="26"/>
    </row>
    <row r="12" spans="1:12" s="27" customFormat="1" ht="15" x14ac:dyDescent="0.25">
      <c r="A12" s="20"/>
      <c r="B12" s="21" t="s">
        <v>20</v>
      </c>
      <c r="C12" s="87">
        <v>10</v>
      </c>
      <c r="D12" s="28" t="s">
        <v>21</v>
      </c>
      <c r="E12" s="29">
        <f>+'[2]EJECUCION JULIO'!K12</f>
        <v>81200000</v>
      </c>
      <c r="F12" s="29">
        <f>+'[2]EJECUCION JULIO'!L12</f>
        <v>12280295</v>
      </c>
      <c r="G12" s="29">
        <f t="shared" si="0"/>
        <v>68919705</v>
      </c>
      <c r="H12" s="30">
        <f t="shared" si="1"/>
        <v>0.15123516009852217</v>
      </c>
      <c r="I12" s="29">
        <f>+'[2]EJECUCION JULIO'!O12</f>
        <v>0</v>
      </c>
      <c r="J12" s="29">
        <f t="shared" si="2"/>
        <v>81200000</v>
      </c>
      <c r="K12" s="30">
        <f t="shared" si="3"/>
        <v>0</v>
      </c>
      <c r="L12" s="26"/>
    </row>
    <row r="13" spans="1:12" s="27" customFormat="1" ht="15" x14ac:dyDescent="0.25">
      <c r="A13" s="20"/>
      <c r="B13" s="21" t="s">
        <v>22</v>
      </c>
      <c r="C13" s="87">
        <v>10</v>
      </c>
      <c r="D13" s="28" t="s">
        <v>23</v>
      </c>
      <c r="E13" s="29">
        <f>+'[2]EJECUCION JULIO'!K13</f>
        <v>8649826624</v>
      </c>
      <c r="F13" s="29">
        <f>+'[2]EJECUCION JULIO'!L13</f>
        <v>7419039700.8000002</v>
      </c>
      <c r="G13" s="29">
        <f t="shared" si="0"/>
        <v>1230786923.1999998</v>
      </c>
      <c r="H13" s="30">
        <f t="shared" si="1"/>
        <v>0.85770964243548753</v>
      </c>
      <c r="I13" s="29">
        <f>+'[2]EJECUCION JULIO'!O13</f>
        <v>4406899780.46</v>
      </c>
      <c r="J13" s="29">
        <f t="shared" si="2"/>
        <v>4242926843.54</v>
      </c>
      <c r="K13" s="30">
        <f t="shared" si="3"/>
        <v>0.50947839442614007</v>
      </c>
      <c r="L13" s="26"/>
    </row>
    <row r="14" spans="1:12" s="27" customFormat="1" ht="30" x14ac:dyDescent="0.25">
      <c r="A14" s="20"/>
      <c r="B14" s="21" t="s">
        <v>24</v>
      </c>
      <c r="C14" s="87">
        <v>10</v>
      </c>
      <c r="D14" s="28" t="s">
        <v>25</v>
      </c>
      <c r="E14" s="29">
        <f>+'[2]EJECUCION JULIO'!K14</f>
        <v>229088000</v>
      </c>
      <c r="F14" s="29">
        <f>+'[2]EJECUCION JULIO'!L14</f>
        <v>72311966</v>
      </c>
      <c r="G14" s="29">
        <f t="shared" si="0"/>
        <v>156776034</v>
      </c>
      <c r="H14" s="30">
        <f t="shared" si="1"/>
        <v>0.31565147890766865</v>
      </c>
      <c r="I14" s="29">
        <f>+'[2]EJECUCION JULIO'!O14</f>
        <v>72311966</v>
      </c>
      <c r="J14" s="29">
        <f t="shared" si="2"/>
        <v>156776034</v>
      </c>
      <c r="K14" s="30">
        <f t="shared" si="3"/>
        <v>0.31565147890766865</v>
      </c>
      <c r="L14" s="26"/>
    </row>
    <row r="15" spans="1:12" s="27" customFormat="1" ht="18.75" customHeight="1" x14ac:dyDescent="0.25">
      <c r="A15" s="20"/>
      <c r="B15" s="21" t="s">
        <v>26</v>
      </c>
      <c r="C15" s="87">
        <v>11</v>
      </c>
      <c r="D15" s="28" t="s">
        <v>27</v>
      </c>
      <c r="E15" s="29">
        <f>+'[2]EJECUCION JULIO'!K15</f>
        <v>1370110000</v>
      </c>
      <c r="F15" s="29">
        <f>+'[2]EJECUCION JULIO'!L15</f>
        <v>1209674543.3199999</v>
      </c>
      <c r="G15" s="29">
        <f t="shared" si="0"/>
        <v>160435456.68000007</v>
      </c>
      <c r="H15" s="30">
        <f t="shared" si="1"/>
        <v>0.88290322917138031</v>
      </c>
      <c r="I15" s="29">
        <f>+'[2]EJECUCION JULIO'!O15</f>
        <v>1209674543.3199999</v>
      </c>
      <c r="J15" s="29">
        <f t="shared" si="2"/>
        <v>160435456.68000007</v>
      </c>
      <c r="K15" s="30">
        <f t="shared" si="3"/>
        <v>0.88290322917138031</v>
      </c>
      <c r="L15" s="26"/>
    </row>
    <row r="16" spans="1:12" s="27" customFormat="1" ht="17.25" customHeight="1" x14ac:dyDescent="0.25">
      <c r="A16" s="20"/>
      <c r="B16" s="21" t="s">
        <v>28</v>
      </c>
      <c r="C16" s="87">
        <v>10</v>
      </c>
      <c r="D16" s="28" t="s">
        <v>29</v>
      </c>
      <c r="E16" s="29">
        <f>+'[2]EJECUCION JULIO'!K16</f>
        <v>10000000</v>
      </c>
      <c r="F16" s="29">
        <f>+'[2]EJECUCION JULIO'!L16</f>
        <v>385000</v>
      </c>
      <c r="G16" s="29">
        <f t="shared" si="0"/>
        <v>9615000</v>
      </c>
      <c r="H16" s="30">
        <f t="shared" si="1"/>
        <v>3.85E-2</v>
      </c>
      <c r="I16" s="29">
        <f>+'[2]EJECUCION JULIO'!O16</f>
        <v>385000</v>
      </c>
      <c r="J16" s="29">
        <f t="shared" si="2"/>
        <v>9615000</v>
      </c>
      <c r="K16" s="30">
        <f t="shared" si="3"/>
        <v>3.85E-2</v>
      </c>
      <c r="L16" s="26"/>
    </row>
    <row r="17" spans="1:12" s="27" customFormat="1" ht="15" x14ac:dyDescent="0.25">
      <c r="A17" s="20"/>
      <c r="B17" s="21" t="s">
        <v>30</v>
      </c>
      <c r="C17" s="87">
        <v>11</v>
      </c>
      <c r="D17" s="28" t="s">
        <v>31</v>
      </c>
      <c r="E17" s="29">
        <f>+'[2]EJECUCION JULIO'!K17</f>
        <v>354319000</v>
      </c>
      <c r="F17" s="29">
        <f>+'[2]EJECUCION JULIO'!L17</f>
        <v>0</v>
      </c>
      <c r="G17" s="29">
        <f t="shared" si="0"/>
        <v>354319000</v>
      </c>
      <c r="H17" s="30">
        <f t="shared" si="1"/>
        <v>0</v>
      </c>
      <c r="I17" s="29">
        <f>+'[2]EJECUCION JULIO'!O17</f>
        <v>0</v>
      </c>
      <c r="J17" s="29">
        <f t="shared" si="2"/>
        <v>354319000</v>
      </c>
      <c r="K17" s="30">
        <f t="shared" si="3"/>
        <v>0</v>
      </c>
      <c r="L17" s="26"/>
    </row>
    <row r="18" spans="1:12" s="27" customFormat="1" ht="15.75" thickBot="1" x14ac:dyDescent="0.3">
      <c r="A18" s="20"/>
      <c r="B18" s="21" t="s">
        <v>32</v>
      </c>
      <c r="C18" s="87">
        <v>10</v>
      </c>
      <c r="D18" s="31" t="s">
        <v>33</v>
      </c>
      <c r="E18" s="32">
        <f>+'[2]EJECUCION JULIO'!K18</f>
        <v>42000000</v>
      </c>
      <c r="F18" s="32">
        <f>+'[2]EJECUCION JULIO'!L18</f>
        <v>0</v>
      </c>
      <c r="G18" s="32">
        <f t="shared" si="0"/>
        <v>42000000</v>
      </c>
      <c r="H18" s="33">
        <f t="shared" si="1"/>
        <v>0</v>
      </c>
      <c r="I18" s="32">
        <f>+'[2]EJECUCION JULIO'!O18</f>
        <v>0</v>
      </c>
      <c r="J18" s="32">
        <f t="shared" si="2"/>
        <v>42000000</v>
      </c>
      <c r="K18" s="33">
        <f t="shared" si="3"/>
        <v>0</v>
      </c>
      <c r="L18" s="26"/>
    </row>
    <row r="19" spans="1:12" s="27" customFormat="1" ht="24.75" customHeight="1" thickBot="1" x14ac:dyDescent="0.3">
      <c r="A19" s="20"/>
      <c r="B19" s="21"/>
      <c r="C19" s="87"/>
      <c r="D19" s="34"/>
      <c r="E19" s="35"/>
      <c r="F19" s="35"/>
      <c r="G19" s="35"/>
      <c r="H19" s="36"/>
      <c r="I19" s="35"/>
      <c r="J19" s="35"/>
      <c r="K19" s="37"/>
      <c r="L19" s="26"/>
    </row>
    <row r="20" spans="1:12" s="27" customFormat="1" ht="15.75" thickBot="1" x14ac:dyDescent="0.3">
      <c r="A20" s="20"/>
      <c r="B20" s="21"/>
      <c r="C20" s="87"/>
      <c r="D20" s="38" t="s">
        <v>34</v>
      </c>
      <c r="E20" s="39">
        <f>SUM(E21:E24)</f>
        <v>66595114310</v>
      </c>
      <c r="F20" s="39">
        <f>SUM(F21:F24)</f>
        <v>27637135618</v>
      </c>
      <c r="G20" s="40">
        <f>SUM(G21:G24)</f>
        <v>38957978692</v>
      </c>
      <c r="H20" s="41">
        <f>+F20/E20</f>
        <v>0.41500245032014271</v>
      </c>
      <c r="I20" s="39">
        <f>SUM(I21:I24)</f>
        <v>8564666186</v>
      </c>
      <c r="J20" s="40">
        <f>SUM(J21:J24)</f>
        <v>58030448124</v>
      </c>
      <c r="K20" s="41">
        <f>+I20/E20</f>
        <v>0.12860802590009099</v>
      </c>
      <c r="L20" s="26"/>
    </row>
    <row r="21" spans="1:12" s="48" customFormat="1" ht="65.25" customHeight="1" x14ac:dyDescent="0.2">
      <c r="A21" s="42"/>
      <c r="B21" s="43" t="s">
        <v>35</v>
      </c>
      <c r="C21" s="87">
        <v>11</v>
      </c>
      <c r="D21" s="44" t="s">
        <v>36</v>
      </c>
      <c r="E21" s="45">
        <f>+'[2]EJECUCION JULIO'!K21</f>
        <v>6600000000</v>
      </c>
      <c r="F21" s="45">
        <f>+'[2]EJECUCION JULIO'!L21</f>
        <v>4277035671</v>
      </c>
      <c r="G21" s="23">
        <f t="shared" ref="G21:G24" si="4">+E21-F21</f>
        <v>2322964329</v>
      </c>
      <c r="H21" s="25">
        <f>+F21/E21</f>
        <v>0.6480357077272727</v>
      </c>
      <c r="I21" s="46">
        <f>+'[2]EJECUCION JULIO'!O21</f>
        <v>2724277762</v>
      </c>
      <c r="J21" s="23">
        <f t="shared" ref="J21:J24" si="5">+E21-I21</f>
        <v>3875722238</v>
      </c>
      <c r="K21" s="25">
        <f>+I21/E21</f>
        <v>0.41276935787878788</v>
      </c>
      <c r="L21" s="47"/>
    </row>
    <row r="22" spans="1:12" s="48" customFormat="1" ht="65.25" customHeight="1" x14ac:dyDescent="0.2">
      <c r="A22" s="42"/>
      <c r="B22" s="43" t="s">
        <v>37</v>
      </c>
      <c r="C22" s="87">
        <v>11</v>
      </c>
      <c r="D22" s="49" t="s">
        <v>38</v>
      </c>
      <c r="E22" s="50">
        <f>+'[2]EJECUCION JULIO'!K22</f>
        <v>47995114310</v>
      </c>
      <c r="F22" s="50">
        <f>+'[2]EJECUCION JULIO'!L22</f>
        <v>20942311914</v>
      </c>
      <c r="G22" s="29">
        <f t="shared" si="4"/>
        <v>27052802396</v>
      </c>
      <c r="H22" s="30">
        <f>+F22/E22</f>
        <v>0.43634257809521615</v>
      </c>
      <c r="I22" s="51">
        <f>+'[2]EJECUCION JULIO'!O22</f>
        <v>4546226983</v>
      </c>
      <c r="J22" s="29">
        <f t="shared" si="5"/>
        <v>43448887327</v>
      </c>
      <c r="K22" s="30">
        <f>+I22/E22</f>
        <v>9.4722703515944598E-2</v>
      </c>
      <c r="L22" s="47"/>
    </row>
    <row r="23" spans="1:12" s="48" customFormat="1" ht="53.25" customHeight="1" x14ac:dyDescent="0.2">
      <c r="A23" s="42"/>
      <c r="B23" s="43" t="s">
        <v>39</v>
      </c>
      <c r="C23" s="87">
        <v>11</v>
      </c>
      <c r="D23" s="49" t="s">
        <v>40</v>
      </c>
      <c r="E23" s="50">
        <f>+'[2]EJECUCION JULIO'!K23</f>
        <v>10000000000</v>
      </c>
      <c r="F23" s="50">
        <f>+'[2]EJECUCION JULIO'!L23</f>
        <v>1632156563</v>
      </c>
      <c r="G23" s="29">
        <f t="shared" si="4"/>
        <v>8367843437</v>
      </c>
      <c r="H23" s="30">
        <f>+F23/E23</f>
        <v>0.16321565630000001</v>
      </c>
      <c r="I23" s="51">
        <f>+'[2]EJECUCION JULIO'!O23</f>
        <v>1026367921</v>
      </c>
      <c r="J23" s="29">
        <f t="shared" si="5"/>
        <v>8973632079</v>
      </c>
      <c r="K23" s="30">
        <f>+I23/E23</f>
        <v>0.1026367921</v>
      </c>
      <c r="L23" s="47"/>
    </row>
    <row r="24" spans="1:12" s="48" customFormat="1" ht="51" customHeight="1" thickBot="1" x14ac:dyDescent="0.25">
      <c r="A24" s="42"/>
      <c r="B24" s="52" t="s">
        <v>41</v>
      </c>
      <c r="C24" s="88">
        <v>11</v>
      </c>
      <c r="D24" s="53" t="s">
        <v>42</v>
      </c>
      <c r="E24" s="54">
        <f>+'[2]EJECUCION JULIO'!K24</f>
        <v>2000000000</v>
      </c>
      <c r="F24" s="54">
        <f>+'[2]EJECUCION JULIO'!L24</f>
        <v>785631470</v>
      </c>
      <c r="G24" s="32">
        <f t="shared" si="4"/>
        <v>1214368530</v>
      </c>
      <c r="H24" s="33">
        <f>+F24/E24</f>
        <v>0.392815735</v>
      </c>
      <c r="I24" s="55">
        <f>+'[2]EJECUCION JULIO'!O24</f>
        <v>267793520</v>
      </c>
      <c r="J24" s="32">
        <f t="shared" si="5"/>
        <v>1732206480</v>
      </c>
      <c r="K24" s="33">
        <f>+I24/E24</f>
        <v>0.13389676</v>
      </c>
      <c r="L24" s="47"/>
    </row>
    <row r="25" spans="1:12" ht="13.5" thickBot="1" x14ac:dyDescent="0.25">
      <c r="A25" s="13"/>
      <c r="B25" s="14"/>
      <c r="C25" s="15"/>
      <c r="D25" s="14"/>
      <c r="E25" s="14"/>
      <c r="F25" s="14"/>
      <c r="G25" s="14"/>
      <c r="H25" s="56"/>
      <c r="I25" s="57"/>
      <c r="J25" s="57"/>
      <c r="K25" s="58"/>
      <c r="L25" s="17"/>
    </row>
    <row r="26" spans="1:12" s="5" customFormat="1" ht="19.5" thickBot="1" x14ac:dyDescent="0.35">
      <c r="A26" s="10"/>
      <c r="B26" s="59"/>
      <c r="C26" s="89"/>
      <c r="D26" s="60" t="s">
        <v>43</v>
      </c>
      <c r="E26" s="61">
        <f>+E20+E8</f>
        <v>114067197934</v>
      </c>
      <c r="F26" s="61">
        <f>+F20+F8</f>
        <v>54302118212.119995</v>
      </c>
      <c r="G26" s="61">
        <f>+G20+G8</f>
        <v>59765079721.880005</v>
      </c>
      <c r="H26" s="62">
        <f>+F26/E26</f>
        <v>0.47605375774672348</v>
      </c>
      <c r="I26" s="61">
        <f>+I20+I8</f>
        <v>32205228564.779999</v>
      </c>
      <c r="J26" s="61">
        <f>+J20+J8</f>
        <v>81861969369.220001</v>
      </c>
      <c r="K26" s="62">
        <f>+I26/E26</f>
        <v>0.28233558067599895</v>
      </c>
      <c r="L26" s="9"/>
    </row>
    <row r="27" spans="1:12" ht="13.5" thickBot="1" x14ac:dyDescent="0.25">
      <c r="A27" s="63"/>
      <c r="B27" s="64"/>
      <c r="C27" s="90"/>
      <c r="D27" s="64"/>
      <c r="E27" s="64"/>
      <c r="F27" s="64"/>
      <c r="G27" s="64"/>
      <c r="H27" s="65"/>
      <c r="I27" s="66"/>
      <c r="J27" s="66"/>
      <c r="K27" s="67"/>
      <c r="L27" s="68"/>
    </row>
    <row r="29" spans="1:12" x14ac:dyDescent="0.2">
      <c r="G29" s="69"/>
      <c r="H29" s="70"/>
      <c r="I29" s="71"/>
      <c r="J29" s="71"/>
      <c r="K29" s="72"/>
    </row>
    <row r="30" spans="1:12" x14ac:dyDescent="0.2">
      <c r="F30" s="71"/>
      <c r="G30" s="69"/>
      <c r="H30" s="70"/>
      <c r="I30" s="71"/>
      <c r="J30" s="71"/>
      <c r="K30" s="72"/>
    </row>
    <row r="31" spans="1:12" x14ac:dyDescent="0.2">
      <c r="G31" s="69"/>
      <c r="H31" s="70"/>
      <c r="I31" s="71"/>
      <c r="J31" s="71"/>
      <c r="K31" s="72"/>
    </row>
    <row r="32" spans="1:12" x14ac:dyDescent="0.2">
      <c r="F32" s="71"/>
      <c r="G32" s="69"/>
      <c r="H32" s="70"/>
      <c r="I32" s="71"/>
      <c r="J32" s="71"/>
      <c r="K32" s="72"/>
    </row>
    <row r="33" spans="7:11" x14ac:dyDescent="0.2">
      <c r="G33" s="69"/>
      <c r="H33" s="70"/>
      <c r="I33" s="71"/>
      <c r="J33" s="71"/>
      <c r="K33" s="72"/>
    </row>
    <row r="34" spans="7:11" x14ac:dyDescent="0.2">
      <c r="G34" s="69"/>
      <c r="H34" s="70"/>
      <c r="I34" s="71"/>
      <c r="J34" s="71"/>
      <c r="K34" s="72"/>
    </row>
    <row r="35" spans="7:11" x14ac:dyDescent="0.2">
      <c r="G35" s="69"/>
      <c r="H35" s="70"/>
      <c r="I35" s="71"/>
      <c r="J35" s="71"/>
      <c r="K35" s="72"/>
    </row>
    <row r="36" spans="7:11" x14ac:dyDescent="0.2">
      <c r="G36" s="69"/>
      <c r="H36" s="70"/>
      <c r="I36" s="71"/>
      <c r="J36" s="71"/>
      <c r="K36" s="72"/>
    </row>
  </sheetData>
  <sheetProtection algorithmName="SHA-512" hashValue="J0uPLjB8DWkzGzPc+BNVOF9tSlxqK6ozpPdIq7MQTenStZmMmxyYpVT6oPKrXpj/uVJ9DlM2YPxBW2qPnzb3hA==" saltValue="nnU3/yq0RjOS34lkoyl9/A==" spinCount="100000" sheet="1" objects="1" scenarios="1"/>
  <mergeCells count="5">
    <mergeCell ref="A1:L1"/>
    <mergeCell ref="A2:L2"/>
    <mergeCell ref="E3:G3"/>
    <mergeCell ref="H3:J3"/>
    <mergeCell ref="B5:D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JUL VIGENCIA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German Elias Romero Cruz</cp:lastModifiedBy>
  <dcterms:created xsi:type="dcterms:W3CDTF">2019-08-05T13:44:18Z</dcterms:created>
  <dcterms:modified xsi:type="dcterms:W3CDTF">2019-08-06T14:26:04Z</dcterms:modified>
</cp:coreProperties>
</file>