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man\Desktop\ART\2021\Publicación WEB\Presupuesto\ART -  UEJ 021401\Ejecución Reserva Presupuestal\"/>
    </mc:Choice>
  </mc:AlternateContent>
  <xr:revisionPtr revIDLastSave="0" documentId="13_ncr:1_{615CA948-336A-415C-BF59-778228F825FC}" xr6:coauthVersionLast="47" xr6:coauthVersionMax="47" xr10:uidLastSave="{00000000-0000-0000-0000-000000000000}"/>
  <bookViews>
    <workbookView xWindow="-120" yWindow="-120" windowWidth="20730" windowHeight="11160" xr2:uid="{AF0E6531-8155-4305-902C-0596A36EE652}"/>
  </bookViews>
  <sheets>
    <sheet name="10 EJECUCION RESERVA O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I11" i="1"/>
  <c r="F11" i="1"/>
  <c r="J14" i="1"/>
  <c r="I10" i="1"/>
  <c r="H14" i="1"/>
  <c r="L10" i="1"/>
  <c r="F10" i="1"/>
  <c r="J13" i="1"/>
  <c r="I8" i="1"/>
  <c r="L8" i="1"/>
  <c r="F8" i="1"/>
  <c r="F13" i="1" s="1"/>
  <c r="E13" i="1"/>
  <c r="F14" i="1" l="1"/>
  <c r="F15" i="1" s="1"/>
  <c r="J15" i="1"/>
  <c r="M10" i="1"/>
  <c r="M8" i="1"/>
  <c r="L13" i="1"/>
  <c r="L11" i="1"/>
  <c r="M11" i="1" s="1"/>
  <c r="E14" i="1"/>
  <c r="E15" i="1" s="1"/>
  <c r="K8" i="1"/>
  <c r="G13" i="1"/>
  <c r="K10" i="1"/>
  <c r="H13" i="1"/>
  <c r="G14" i="1"/>
  <c r="I14" i="1" s="1"/>
  <c r="M13" i="1" l="1"/>
  <c r="K14" i="1"/>
  <c r="I13" i="1"/>
  <c r="H15" i="1"/>
  <c r="G15" i="1"/>
  <c r="L14" i="1"/>
  <c r="M14" i="1" s="1"/>
  <c r="K13" i="1"/>
  <c r="K15" i="1" l="1"/>
  <c r="I15" i="1"/>
  <c r="L15" i="1"/>
  <c r="M15" i="1" l="1"/>
</calcChain>
</file>

<file path=xl/sharedStrings.xml><?xml version="1.0" encoding="utf-8"?>
<sst xmlns="http://schemas.openxmlformats.org/spreadsheetml/2006/main" count="26" uniqueCount="26">
  <si>
    <t>UEJ 02-14-01  - AGENCIA DE RENOVACIÓN  DEL TERRITORIO - ART</t>
  </si>
  <si>
    <t>INFORME DE EJECUCIÓN RESERVA PRESUPUESTAL A:</t>
  </si>
  <si>
    <t>OCTUBRE 2021</t>
  </si>
  <si>
    <t>RESERVA 2020</t>
  </si>
  <si>
    <t>RUBRO</t>
  </si>
  <si>
    <t>REC</t>
  </si>
  <si>
    <t>DESCRIPCIÓN</t>
  </si>
  <si>
    <t>VALOR CONSTITUIDO
$</t>
  </si>
  <si>
    <t>VALOR CANCELACION
RESERVA                        $</t>
  </si>
  <si>
    <t>APROPIACIÓN VIGENTE
RESERVA                        $</t>
  </si>
  <si>
    <t>VALOR OBLIGADO               $</t>
  </si>
  <si>
    <t>%          OBLIGACIÓN</t>
  </si>
  <si>
    <t>VALOR PAGADO
$</t>
  </si>
  <si>
    <t>% PAGOS</t>
  </si>
  <si>
    <t>SALDO X EJECUTAR
$</t>
  </si>
  <si>
    <t>%              POR EJECUTAR</t>
  </si>
  <si>
    <t>A-02-02</t>
  </si>
  <si>
    <t>ADQUISICIONES DIFERENTES DE ACTIVOS</t>
  </si>
  <si>
    <t>GASTOS DE FUNCIONAMIENTO</t>
  </si>
  <si>
    <t>GASTOS DE INVERSION</t>
  </si>
  <si>
    <t>TOTAL RESERVA PRESUPUESTAL  2020</t>
  </si>
  <si>
    <r>
      <t>NOTA:</t>
    </r>
    <r>
      <rPr>
        <sz val="12"/>
        <rFont val="Arial"/>
        <family val="2"/>
      </rPr>
      <t xml:space="preserve"> El valor cancelacion reserva, estos corresponde a los valores no ejecutados. </t>
    </r>
  </si>
  <si>
    <t>IMPLEMENTACIÓN DE LAS TECNOLOGÍAS DE INFORMACIÓN Y COMUNICACIONES PARA LA RENOVACIÓN DEL TERRITORIO  NACIONAL</t>
  </si>
  <si>
    <t>IMPLEMENTACIÓN DE ACTIVIDADES PARA LA REACTIVACIÓN ECONÓMICA, SOCIAL Y AMBIENTAL EN LAS ZONAS FOCALIZADAS POR LOS PROGRAMAS DE DESARROLLO CON ENFOQUE TERRITORIAL - PDET  NIVEL  NACIONAL</t>
  </si>
  <si>
    <t>C-0212-1000-7</t>
  </si>
  <si>
    <t>C-0212-1000-8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</si>
</sst>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.##0_-;\-* #.##0_-;_-* &quot;-&quot;_-;_-@_-"/>
    <numFmt numFmtId="165" formatCode="_-* #,##0.00_-;\-* #,##0.00_-;_-* &quot;-&quot;_-;_-@_-"/>
    <numFmt numFmtId="166" formatCode="_ * #,##0.00_ ;_ * \-#,##0.00_ ;_ * &quot;-&quot;??_ ;_ @_ "/>
  </numFmts>
  <fonts count="15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165" fontId="3" fillId="0" borderId="0" xfId="3" quotePrefix="1" applyNumberFormat="1" applyFont="1" applyBorder="1" applyAlignment="1">
      <alignment horizontal="left" vertical="center" wrapText="1"/>
    </xf>
    <xf numFmtId="165" fontId="3" fillId="0" borderId="0" xfId="3" applyNumberFormat="1" applyFont="1" applyFill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5" xfId="0" applyFont="1" applyBorder="1"/>
    <xf numFmtId="17" fontId="3" fillId="0" borderId="0" xfId="0" applyNumberFormat="1" applyFont="1" applyAlignment="1">
      <alignment horizontal="center"/>
    </xf>
    <xf numFmtId="0" fontId="7" fillId="0" borderId="4" xfId="0" applyFont="1" applyBorder="1" applyAlignment="1">
      <alignment vertical="center"/>
    </xf>
    <xf numFmtId="165" fontId="3" fillId="0" borderId="0" xfId="3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/>
    <xf numFmtId="0" fontId="7" fillId="0" borderId="0" xfId="0" applyFont="1"/>
    <xf numFmtId="165" fontId="7" fillId="0" borderId="0" xfId="3" applyNumberFormat="1" applyFont="1" applyBorder="1"/>
    <xf numFmtId="0" fontId="7" fillId="0" borderId="0" xfId="0" applyFont="1" applyAlignment="1">
      <alignment horizontal="center"/>
    </xf>
    <xf numFmtId="0" fontId="9" fillId="0" borderId="4" xfId="0" applyFont="1" applyBorder="1"/>
    <xf numFmtId="166" fontId="10" fillId="3" borderId="6" xfId="1" applyFont="1" applyFill="1" applyBorder="1" applyAlignment="1">
      <alignment horizontal="center" vertical="center" wrapText="1" readingOrder="1"/>
    </xf>
    <xf numFmtId="166" fontId="10" fillId="3" borderId="7" xfId="1" applyFont="1" applyFill="1" applyBorder="1" applyAlignment="1">
      <alignment horizontal="center" vertical="center" wrapText="1" readingOrder="1"/>
    </xf>
    <xf numFmtId="166" fontId="10" fillId="3" borderId="8" xfId="1" applyFont="1" applyFill="1" applyBorder="1" applyAlignment="1">
      <alignment horizontal="center" vertical="center" wrapText="1" readingOrder="1"/>
    </xf>
    <xf numFmtId="0" fontId="11" fillId="0" borderId="0" xfId="0" applyFont="1"/>
    <xf numFmtId="0" fontId="12" fillId="0" borderId="4" xfId="0" applyFont="1" applyBorder="1"/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wrapText="1"/>
    </xf>
    <xf numFmtId="165" fontId="12" fillId="0" borderId="9" xfId="3" applyNumberFormat="1" applyFont="1" applyFill="1" applyBorder="1" applyAlignment="1">
      <alignment vertical="center"/>
    </xf>
    <xf numFmtId="10" fontId="12" fillId="0" borderId="9" xfId="2" applyNumberFormat="1" applyFont="1" applyFill="1" applyBorder="1" applyAlignment="1">
      <alignment horizontal="center"/>
    </xf>
    <xf numFmtId="165" fontId="12" fillId="0" borderId="9" xfId="3" applyNumberFormat="1" applyFont="1" applyFill="1" applyBorder="1"/>
    <xf numFmtId="0" fontId="13" fillId="0" borderId="0" xfId="0" applyFont="1"/>
    <xf numFmtId="0" fontId="12" fillId="0" borderId="0" xfId="0" applyFont="1"/>
    <xf numFmtId="165" fontId="12" fillId="0" borderId="0" xfId="3" applyNumberFormat="1" applyFont="1" applyFill="1" applyBorder="1"/>
    <xf numFmtId="165" fontId="12" fillId="0" borderId="5" xfId="3" applyNumberFormat="1" applyFont="1" applyFill="1" applyBorder="1"/>
    <xf numFmtId="0" fontId="12" fillId="0" borderId="4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65" fontId="12" fillId="0" borderId="11" xfId="3" applyNumberFormat="1" applyFont="1" applyFill="1" applyBorder="1" applyAlignment="1">
      <alignment vertical="center"/>
    </xf>
    <xf numFmtId="10" fontId="12" fillId="0" borderId="11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165" fontId="12" fillId="0" borderId="12" xfId="3" applyNumberFormat="1" applyFont="1" applyFill="1" applyBorder="1" applyAlignment="1">
      <alignment vertical="center"/>
    </xf>
    <xf numFmtId="10" fontId="12" fillId="0" borderId="12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5" fontId="12" fillId="0" borderId="0" xfId="3" applyNumberFormat="1" applyFont="1" applyFill="1" applyBorder="1" applyAlignment="1">
      <alignment vertical="center"/>
    </xf>
    <xf numFmtId="10" fontId="12" fillId="0" borderId="0" xfId="2" applyNumberFormat="1" applyFont="1" applyFill="1" applyBorder="1" applyAlignment="1">
      <alignment horizontal="center" vertical="center"/>
    </xf>
    <xf numFmtId="10" fontId="12" fillId="0" borderId="5" xfId="2" applyNumberFormat="1" applyFont="1" applyFill="1" applyBorder="1" applyAlignment="1">
      <alignment horizontal="center" vertical="center"/>
    </xf>
    <xf numFmtId="0" fontId="8" fillId="3" borderId="14" xfId="0" applyFont="1" applyFill="1" applyBorder="1"/>
    <xf numFmtId="165" fontId="8" fillId="3" borderId="14" xfId="3" applyNumberFormat="1" applyFont="1" applyFill="1" applyBorder="1"/>
    <xf numFmtId="10" fontId="8" fillId="3" borderId="14" xfId="2" applyNumberFormat="1" applyFont="1" applyFill="1" applyBorder="1" applyAlignment="1">
      <alignment horizontal="center"/>
    </xf>
    <xf numFmtId="10" fontId="8" fillId="3" borderId="9" xfId="2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0" xfId="0" applyFont="1"/>
    <xf numFmtId="0" fontId="2" fillId="0" borderId="13" xfId="0" applyFont="1" applyBorder="1"/>
    <xf numFmtId="0" fontId="2" fillId="0" borderId="15" xfId="0" applyFont="1" applyBorder="1"/>
    <xf numFmtId="165" fontId="2" fillId="0" borderId="15" xfId="3" applyNumberFormat="1" applyFont="1" applyBorder="1"/>
    <xf numFmtId="0" fontId="0" fillId="0" borderId="15" xfId="0" applyBorder="1"/>
    <xf numFmtId="0" fontId="0" fillId="0" borderId="16" xfId="0" applyBorder="1"/>
    <xf numFmtId="165" fontId="0" fillId="0" borderId="0" xfId="3" applyNumberFormat="1" applyFont="1"/>
    <xf numFmtId="0" fontId="0" fillId="0" borderId="0" xfId="0" applyAlignment="1">
      <alignment horizontal="center"/>
    </xf>
    <xf numFmtId="9" fontId="14" fillId="0" borderId="0" xfId="2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65" fontId="5" fillId="0" borderId="0" xfId="3" applyNumberFormat="1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</cellXfs>
  <cellStyles count="4">
    <cellStyle name="Millares" xfId="1" builtinId="3"/>
    <cellStyle name="Millares [0] 2" xfId="3" xr:uid="{421168CB-A19A-4D82-9547-2E7BCAE71E59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4144B-7F2F-4AB9-A1EC-00727011153B}">
  <sheetPr>
    <tabColor rgb="FF92D050"/>
  </sheetPr>
  <dimension ref="A1:M19"/>
  <sheetViews>
    <sheetView tabSelected="1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11" sqref="L11"/>
    </sheetView>
  </sheetViews>
  <sheetFormatPr baseColWidth="10" defaultRowHeight="12.75" x14ac:dyDescent="0.2"/>
  <cols>
    <col min="1" max="1" width="0.85546875" customWidth="1"/>
    <col min="2" max="2" width="13.28515625" bestFit="1" customWidth="1"/>
    <col min="3" max="3" width="6.85546875" bestFit="1" customWidth="1"/>
    <col min="4" max="4" width="52" customWidth="1"/>
    <col min="5" max="5" width="23.5703125" customWidth="1"/>
    <col min="6" max="6" width="18.85546875" customWidth="1"/>
    <col min="7" max="7" width="23.5703125" style="67" customWidth="1"/>
    <col min="8" max="8" width="22.7109375" style="67" customWidth="1"/>
    <col min="9" max="9" width="15.5703125" style="67" customWidth="1"/>
    <col min="10" max="10" width="22.85546875" style="68" customWidth="1"/>
    <col min="11" max="11" width="10.140625" bestFit="1" customWidth="1"/>
    <col min="12" max="12" width="23" customWidth="1"/>
    <col min="13" max="13" width="13.7109375" customWidth="1"/>
  </cols>
  <sheetData>
    <row r="1" spans="1:13" ht="30" customHeight="1" x14ac:dyDescent="0.4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1"/>
      <c r="L1" s="1"/>
      <c r="M1" s="2"/>
    </row>
    <row r="2" spans="1:13" ht="7.5" customHeight="1" x14ac:dyDescent="0.2">
      <c r="A2" s="75"/>
      <c r="B2" s="76"/>
      <c r="C2" s="76"/>
      <c r="D2" s="76"/>
      <c r="E2" s="76"/>
      <c r="F2" s="76"/>
      <c r="G2" s="76"/>
      <c r="H2" s="76"/>
      <c r="I2" s="76"/>
      <c r="J2" s="76"/>
      <c r="M2" s="3"/>
    </row>
    <row r="3" spans="1:13" s="11" customFormat="1" ht="30.75" customHeight="1" x14ac:dyDescent="0.35">
      <c r="A3" s="4"/>
      <c r="B3" s="5"/>
      <c r="C3" s="5"/>
      <c r="D3" s="6" t="s">
        <v>1</v>
      </c>
      <c r="E3" s="7" t="s">
        <v>2</v>
      </c>
      <c r="F3" s="7"/>
      <c r="G3" s="8"/>
      <c r="H3" s="9"/>
      <c r="I3" s="9"/>
      <c r="J3" s="10"/>
      <c r="M3" s="12"/>
    </row>
    <row r="4" spans="1:13" s="11" customFormat="1" ht="9" customHeight="1" x14ac:dyDescent="0.3">
      <c r="A4" s="4"/>
      <c r="B4" s="5"/>
      <c r="C4" s="5"/>
      <c r="D4" s="5"/>
      <c r="E4" s="13"/>
      <c r="F4" s="13"/>
      <c r="G4" s="8"/>
      <c r="H4" s="9"/>
      <c r="I4" s="9"/>
      <c r="J4" s="10"/>
      <c r="M4" s="12"/>
    </row>
    <row r="5" spans="1:13" s="17" customFormat="1" ht="18.75" x14ac:dyDescent="0.2">
      <c r="A5" s="14"/>
      <c r="B5" s="77" t="s">
        <v>3</v>
      </c>
      <c r="C5" s="77"/>
      <c r="D5" s="77"/>
      <c r="E5" s="77"/>
      <c r="F5" s="77"/>
      <c r="G5" s="77"/>
      <c r="H5" s="15"/>
      <c r="I5" s="15"/>
      <c r="J5" s="16"/>
      <c r="M5" s="18"/>
    </row>
    <row r="6" spans="1:13" s="11" customFormat="1" ht="7.5" customHeight="1" thickBot="1" x14ac:dyDescent="0.35">
      <c r="A6" s="19"/>
      <c r="B6" s="20"/>
      <c r="C6" s="20"/>
      <c r="D6" s="20"/>
      <c r="E6" s="20"/>
      <c r="F6" s="20"/>
      <c r="G6" s="21"/>
      <c r="H6" s="21"/>
      <c r="I6" s="21"/>
      <c r="J6" s="22"/>
      <c r="M6" s="12"/>
    </row>
    <row r="7" spans="1:13" s="27" customFormat="1" ht="62.25" customHeight="1" thickBot="1" x14ac:dyDescent="0.3">
      <c r="A7" s="23"/>
      <c r="B7" s="24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5" t="s">
        <v>11</v>
      </c>
      <c r="J7" s="25" t="s">
        <v>12</v>
      </c>
      <c r="K7" s="25" t="s">
        <v>13</v>
      </c>
      <c r="L7" s="25" t="s">
        <v>14</v>
      </c>
      <c r="M7" s="26" t="s">
        <v>15</v>
      </c>
    </row>
    <row r="8" spans="1:13" s="35" customFormat="1" ht="15.75" thickBot="1" x14ac:dyDescent="0.3">
      <c r="A8" s="28"/>
      <c r="B8" s="29" t="s">
        <v>16</v>
      </c>
      <c r="C8" s="30">
        <v>10</v>
      </c>
      <c r="D8" s="31" t="s">
        <v>17</v>
      </c>
      <c r="E8" s="32">
        <v>9998879</v>
      </c>
      <c r="F8" s="32">
        <f>+E8-G8</f>
        <v>3233337</v>
      </c>
      <c r="G8" s="32">
        <v>6765542</v>
      </c>
      <c r="H8" s="32">
        <v>1765542</v>
      </c>
      <c r="I8" s="33">
        <f>+H8/G8</f>
        <v>0.26096091044885983</v>
      </c>
      <c r="J8" s="34">
        <v>1765542</v>
      </c>
      <c r="K8" s="33">
        <f>+J8/G8</f>
        <v>0.26096091044885983</v>
      </c>
      <c r="L8" s="34">
        <f>+G8-H8</f>
        <v>5000000</v>
      </c>
      <c r="M8" s="33">
        <f>+L8/G8</f>
        <v>0.73903908955114017</v>
      </c>
    </row>
    <row r="9" spans="1:13" s="35" customFormat="1" ht="9.75" customHeight="1" thickBot="1" x14ac:dyDescent="0.3">
      <c r="A9" s="28"/>
      <c r="B9" s="28"/>
      <c r="C9" s="36"/>
      <c r="D9" s="36"/>
      <c r="E9" s="37"/>
      <c r="F9" s="37"/>
      <c r="G9" s="37"/>
      <c r="H9" s="37"/>
      <c r="I9" s="37"/>
      <c r="K9" s="37"/>
      <c r="M9" s="38"/>
    </row>
    <row r="10" spans="1:13" s="45" customFormat="1" ht="52.5" customHeight="1" x14ac:dyDescent="0.2">
      <c r="A10" s="39"/>
      <c r="B10" s="40" t="s">
        <v>24</v>
      </c>
      <c r="C10" s="41">
        <v>11</v>
      </c>
      <c r="D10" s="42" t="s">
        <v>22</v>
      </c>
      <c r="E10" s="43">
        <v>30000000</v>
      </c>
      <c r="F10" s="43">
        <f>+E10-G10</f>
        <v>0</v>
      </c>
      <c r="G10" s="43">
        <v>30000000</v>
      </c>
      <c r="H10" s="43">
        <v>30000000</v>
      </c>
      <c r="I10" s="44">
        <f>+H10/G10</f>
        <v>1</v>
      </c>
      <c r="J10" s="43">
        <v>30000000</v>
      </c>
      <c r="K10" s="44">
        <f>+J10/G10</f>
        <v>1</v>
      </c>
      <c r="L10" s="43">
        <f>+G10-H10</f>
        <v>0</v>
      </c>
      <c r="M10" s="44">
        <f>+L10/G10</f>
        <v>0</v>
      </c>
    </row>
    <row r="11" spans="1:13" s="45" customFormat="1" ht="75.75" customHeight="1" thickBot="1" x14ac:dyDescent="0.25">
      <c r="A11" s="39"/>
      <c r="B11" s="46" t="s">
        <v>25</v>
      </c>
      <c r="C11" s="47">
        <v>11</v>
      </c>
      <c r="D11" s="48" t="s">
        <v>23</v>
      </c>
      <c r="E11" s="49">
        <v>3961845288.5</v>
      </c>
      <c r="F11" s="49">
        <f>+E11-G11</f>
        <v>0</v>
      </c>
      <c r="G11" s="49">
        <v>3961845288.5</v>
      </c>
      <c r="H11" s="49">
        <v>2461845288.5</v>
      </c>
      <c r="I11" s="50">
        <f>+H11/G11</f>
        <v>0.62138854731303317</v>
      </c>
      <c r="J11" s="49">
        <v>2461845288.5</v>
      </c>
      <c r="K11" s="50">
        <f>+J11/G11</f>
        <v>0.62138854731303317</v>
      </c>
      <c r="L11" s="49">
        <f>+G11-H11</f>
        <v>1500000000</v>
      </c>
      <c r="M11" s="50">
        <f>+L11/G11</f>
        <v>0.37861145268696678</v>
      </c>
    </row>
    <row r="12" spans="1:13" s="45" customFormat="1" ht="15.75" thickBot="1" x14ac:dyDescent="0.25">
      <c r="A12" s="39"/>
      <c r="B12" s="51"/>
      <c r="C12" s="51"/>
      <c r="D12" s="52"/>
      <c r="E12" s="53"/>
      <c r="F12" s="53"/>
      <c r="G12" s="53"/>
      <c r="H12" s="53"/>
      <c r="I12" s="54"/>
      <c r="J12" s="53"/>
      <c r="K12" s="54"/>
      <c r="L12" s="53"/>
      <c r="M12" s="55"/>
    </row>
    <row r="13" spans="1:13" s="45" customFormat="1" ht="19.5" thickBot="1" x14ac:dyDescent="0.35">
      <c r="A13" s="39"/>
      <c r="B13" s="51"/>
      <c r="C13" s="51"/>
      <c r="D13" s="56" t="s">
        <v>18</v>
      </c>
      <c r="E13" s="57">
        <f>+E8</f>
        <v>9998879</v>
      </c>
      <c r="F13" s="57">
        <f t="shared" ref="F13:H13" si="0">+F8</f>
        <v>3233337</v>
      </c>
      <c r="G13" s="57">
        <f t="shared" si="0"/>
        <v>6765542</v>
      </c>
      <c r="H13" s="57">
        <f t="shared" si="0"/>
        <v>1765542</v>
      </c>
      <c r="I13" s="58">
        <f t="shared" ref="I13:I14" si="1">+H13/G13</f>
        <v>0.26096091044885983</v>
      </c>
      <c r="J13" s="57">
        <f t="shared" ref="J13" si="2">+J8</f>
        <v>1765542</v>
      </c>
      <c r="K13" s="58">
        <f t="shared" ref="K13:K14" si="3">+J13/G13</f>
        <v>0.26096091044885983</v>
      </c>
      <c r="L13" s="57">
        <f t="shared" ref="L13" si="4">+L8</f>
        <v>5000000</v>
      </c>
      <c r="M13" s="59">
        <f>+L13/G13</f>
        <v>0.73903908955114017</v>
      </c>
    </row>
    <row r="14" spans="1:13" ht="19.5" thickBot="1" x14ac:dyDescent="0.35">
      <c r="A14" s="60"/>
      <c r="B14" s="61"/>
      <c r="C14" s="61"/>
      <c r="D14" s="56" t="s">
        <v>19</v>
      </c>
      <c r="E14" s="57">
        <f>+E10++E11</f>
        <v>3991845288.5</v>
      </c>
      <c r="F14" s="57">
        <f t="shared" ref="F14:H14" si="5">+F10++F11</f>
        <v>0</v>
      </c>
      <c r="G14" s="57">
        <f t="shared" si="5"/>
        <v>3991845288.5</v>
      </c>
      <c r="H14" s="57">
        <f t="shared" si="5"/>
        <v>2491845288.5</v>
      </c>
      <c r="I14" s="58">
        <f t="shared" si="1"/>
        <v>0.6242339340351416</v>
      </c>
      <c r="J14" s="57">
        <f t="shared" ref="J14" si="6">+J10++J11</f>
        <v>2491845288.5</v>
      </c>
      <c r="K14" s="58">
        <f t="shared" si="3"/>
        <v>0.6242339340351416</v>
      </c>
      <c r="L14" s="57">
        <f t="shared" ref="L14" si="7">+L10++L11</f>
        <v>1500000000</v>
      </c>
      <c r="M14" s="59">
        <f>+L14/G14</f>
        <v>0.37576606596485834</v>
      </c>
    </row>
    <row r="15" spans="1:13" s="11" customFormat="1" ht="19.5" thickBot="1" x14ac:dyDescent="0.35">
      <c r="A15" s="19"/>
      <c r="B15" s="20"/>
      <c r="C15" s="20"/>
      <c r="D15" s="56" t="s">
        <v>20</v>
      </c>
      <c r="E15" s="57">
        <f>SUM(E13:E14)</f>
        <v>4001844167.5</v>
      </c>
      <c r="F15" s="57">
        <f t="shared" ref="F15:L15" si="8">SUM(F13:F14)</f>
        <v>3233337</v>
      </c>
      <c r="G15" s="57">
        <f t="shared" si="8"/>
        <v>3998610830.5</v>
      </c>
      <c r="H15" s="57">
        <f t="shared" si="8"/>
        <v>2493610830.5</v>
      </c>
      <c r="I15" s="58">
        <f>+H15/G15</f>
        <v>0.62361928584787796</v>
      </c>
      <c r="J15" s="57">
        <f t="shared" si="8"/>
        <v>2493610830.5</v>
      </c>
      <c r="K15" s="58">
        <f>+J15/G15</f>
        <v>0.62361928584787796</v>
      </c>
      <c r="L15" s="57">
        <f t="shared" si="8"/>
        <v>1505000000</v>
      </c>
      <c r="M15" s="59">
        <f>+L15/G15</f>
        <v>0.3763807141521221</v>
      </c>
    </row>
    <row r="16" spans="1:13" ht="13.5" thickBot="1" x14ac:dyDescent="0.25">
      <c r="A16" s="62"/>
      <c r="B16" s="63"/>
      <c r="C16" s="63"/>
      <c r="D16" s="63"/>
      <c r="E16" s="64"/>
      <c r="F16" s="64"/>
      <c r="G16" s="64"/>
      <c r="H16" s="64"/>
      <c r="I16" s="64"/>
      <c r="J16" s="65"/>
      <c r="K16" s="65"/>
      <c r="L16" s="65"/>
      <c r="M16" s="66"/>
    </row>
    <row r="17" spans="1:13" x14ac:dyDescent="0.2">
      <c r="E17" s="67"/>
      <c r="F17" s="67"/>
    </row>
    <row r="18" spans="1:13" s="68" customFormat="1" ht="15.75" x14ac:dyDescent="0.25">
      <c r="A18"/>
      <c r="B18"/>
      <c r="C18" s="69" t="s">
        <v>21</v>
      </c>
      <c r="D18" s="70"/>
      <c r="E18" s="71"/>
      <c r="F18" s="71"/>
      <c r="G18" s="67"/>
      <c r="H18" s="72"/>
      <c r="I18" s="67"/>
      <c r="K18"/>
      <c r="L18"/>
      <c r="M18"/>
    </row>
    <row r="19" spans="1:13" s="68" customFormat="1" x14ac:dyDescent="0.2">
      <c r="A19"/>
      <c r="B19"/>
      <c r="C19"/>
      <c r="D19"/>
      <c r="E19" s="67"/>
      <c r="F19" s="67"/>
      <c r="G19" s="67"/>
      <c r="H19" s="72"/>
      <c r="I19" s="67"/>
      <c r="K19"/>
      <c r="L19"/>
      <c r="M19"/>
    </row>
  </sheetData>
  <sheetProtection algorithmName="SHA-512" hashValue="Z2lcFldLv77VGL+O/rJQBVqf/D9Ma+I/7T9/0TE6FNPnXsAXpWzju4MFgvyIf0jjBrB6zVGZ1AS1mnDFAmdRrA==" saltValue="6xADaQlXVNu1v62irKAWeg==" spinCount="100000" sheet="1" objects="1" scenarios="1"/>
  <mergeCells count="3">
    <mergeCell ref="A1:J1"/>
    <mergeCell ref="A2:J2"/>
    <mergeCell ref="B5:G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 EJECUCION RESERVA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</cp:lastModifiedBy>
  <dcterms:created xsi:type="dcterms:W3CDTF">2021-11-08T13:29:18Z</dcterms:created>
  <dcterms:modified xsi:type="dcterms:W3CDTF">2022-01-20T04:50:50Z</dcterms:modified>
</cp:coreProperties>
</file>