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240" yWindow="165" windowWidth="20115" windowHeight="7620" tabRatio="305"/>
  </bookViews>
  <sheets>
    <sheet name="ENERO" sheetId="2" r:id="rId1"/>
  </sheets>
  <calcPr calcId="171027"/>
</workbook>
</file>

<file path=xl/calcChain.xml><?xml version="1.0" encoding="utf-8"?>
<calcChain xmlns="http://schemas.openxmlformats.org/spreadsheetml/2006/main">
  <c r="AJ27" i="2"/>
  <c r="AJ28"/>
  <c r="AJ104"/>
  <c r="AI100" l="1"/>
  <c r="AH100"/>
  <c r="AI47"/>
  <c r="AI41" s="1"/>
  <c r="AH47"/>
  <c r="AH41" s="1"/>
  <c r="AI32" l="1"/>
  <c r="AI28"/>
  <c r="AH32"/>
  <c r="AH28"/>
  <c r="AI24"/>
  <c r="AH24"/>
  <c r="AI21"/>
  <c r="AH21"/>
  <c r="AI12"/>
  <c r="AH12"/>
  <c r="AI9"/>
  <c r="AH9"/>
  <c r="AI5"/>
  <c r="AH5"/>
  <c r="AJ109"/>
  <c r="AJ108"/>
  <c r="AJ107"/>
  <c r="AJ106"/>
  <c r="AJ105"/>
  <c r="AJ101"/>
  <c r="AJ99"/>
  <c r="AJ98"/>
  <c r="AJ96"/>
  <c r="AJ94"/>
  <c r="AJ92"/>
  <c r="AJ91"/>
  <c r="AJ90"/>
  <c r="AJ88"/>
  <c r="AJ87"/>
  <c r="AJ86"/>
  <c r="AJ84"/>
  <c r="AJ83"/>
  <c r="AJ81"/>
  <c r="AJ79"/>
  <c r="AJ78"/>
  <c r="AJ77"/>
  <c r="AJ76"/>
  <c r="AJ75"/>
  <c r="AJ73"/>
  <c r="AJ72"/>
  <c r="AJ70"/>
  <c r="AJ69"/>
  <c r="AJ68"/>
  <c r="AJ66"/>
  <c r="AJ65"/>
  <c r="AJ64"/>
  <c r="AJ63"/>
  <c r="AJ62"/>
  <c r="AJ61"/>
  <c r="AJ59"/>
  <c r="AJ58"/>
  <c r="AJ57"/>
  <c r="AJ56"/>
  <c r="AJ55"/>
  <c r="AJ54"/>
  <c r="AJ52"/>
  <c r="AJ51"/>
  <c r="AJ49"/>
  <c r="AJ46"/>
  <c r="AJ44"/>
  <c r="AJ40"/>
  <c r="AJ39"/>
  <c r="AJ38"/>
  <c r="AJ37"/>
  <c r="AJ36"/>
  <c r="AJ35"/>
  <c r="AJ34"/>
  <c r="AJ33"/>
  <c r="AJ31"/>
  <c r="AJ30"/>
  <c r="AJ29"/>
  <c r="AJ26"/>
  <c r="AJ25"/>
  <c r="AJ23"/>
  <c r="AJ22"/>
  <c r="AJ20"/>
  <c r="AJ19"/>
  <c r="AJ18"/>
  <c r="AJ17"/>
  <c r="AJ16"/>
  <c r="AJ15"/>
  <c r="AJ14"/>
  <c r="AJ13"/>
  <c r="AJ11"/>
  <c r="AJ10"/>
  <c r="AJ8"/>
  <c r="AJ7"/>
  <c r="AJ6"/>
  <c r="AG41"/>
  <c r="AG110"/>
  <c r="AJ85" l="1"/>
  <c r="AJ45"/>
  <c r="AJ89"/>
  <c r="AJ95"/>
  <c r="AJ110"/>
  <c r="AJ48"/>
  <c r="AJ97"/>
  <c r="AJ80"/>
  <c r="AJ43"/>
  <c r="AJ93"/>
  <c r="AJ100"/>
  <c r="AI27"/>
  <c r="AI4" s="1"/>
  <c r="AI102" s="1"/>
  <c r="AJ5"/>
  <c r="AJ71"/>
  <c r="AJ82"/>
  <c r="AJ21"/>
  <c r="AJ53"/>
  <c r="AJ67"/>
  <c r="AJ12"/>
  <c r="AJ32"/>
  <c r="AJ74"/>
  <c r="AJ9"/>
  <c r="AJ60"/>
  <c r="AJ24"/>
  <c r="AJ50"/>
  <c r="AH27"/>
  <c r="AH4" s="1"/>
  <c r="AH102" s="1"/>
  <c r="AG102"/>
  <c r="AG111" s="1"/>
  <c r="AJ47" l="1"/>
  <c r="AJ42"/>
  <c r="AJ41" l="1"/>
  <c r="AJ4"/>
  <c r="AJ102" l="1"/>
  <c r="AJ111" l="1"/>
</calcChain>
</file>

<file path=xl/sharedStrings.xml><?xml version="1.0" encoding="utf-8"?>
<sst xmlns="http://schemas.openxmlformats.org/spreadsheetml/2006/main" count="1112" uniqueCount="170">
  <si>
    <t>TIPO</t>
  </si>
  <si>
    <t>CTA</t>
  </si>
  <si>
    <t>SUBC</t>
  </si>
  <si>
    <t>OBJG</t>
  </si>
  <si>
    <t>ORD</t>
  </si>
  <si>
    <t>SORD</t>
  </si>
  <si>
    <t>CONCEPTO</t>
  </si>
  <si>
    <t>FUENTE</t>
  </si>
  <si>
    <t>SITUACION</t>
  </si>
  <si>
    <t>REC.</t>
  </si>
  <si>
    <t>RECURSO</t>
  </si>
  <si>
    <t>A</t>
  </si>
  <si>
    <t>Nación</t>
  </si>
  <si>
    <t>CSF</t>
  </si>
  <si>
    <t>10</t>
  </si>
  <si>
    <t>RECURSOS CORRIENTES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</si>
  <si>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</si>
  <si>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</si>
  <si>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</si>
  <si>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</si>
  <si>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</si>
  <si>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</si>
  <si>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</si>
  <si>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</si>
  <si>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</si>
  <si>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</si>
  <si>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</si>
  <si>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</si>
  <si>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</si>
  <si>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</si>
  <si>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</si>
  <si>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</si>
  <si>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</si>
  <si>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</si>
  <si>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</si>
  <si>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</si>
  <si>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</si>
  <si>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</si>
  <si>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</si>
  <si>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</si>
  <si>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</si>
  <si>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</si>
  <si>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</si>
  <si>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92</t>
  </si>
  <si>
    <t>BONIFICACION DE DIRECCION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</si>
  <si>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</si>
  <si>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</si>
  <si>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</si>
  <si>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</si>
  <si>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</si>
  <si>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</si>
  <si>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</si>
  <si>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</si>
  <si>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</si>
  <si>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</si>
  <si>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</si>
  <si>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</si>
  <si>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</si>
  <si>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</si>
  <si>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</si>
  <si>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</si>
  <si>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</si>
  <si>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</si>
  <si>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</si>
  <si>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</si>
  <si>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</si>
  <si>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</si>
  <si>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8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</si>
  <si>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</si>
  <si>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</si>
  <si>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</si>
  <si>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</si>
  <si>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</si>
  <si>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</si>
  <si>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</si>
  <si>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</si>
  <si>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</si>
  <si>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</si>
  <si>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</si>
  <si>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</si>
  <si>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</si>
  <si>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</si>
  <si>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</si>
  <si>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</si>
  <si>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</si>
  <si>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</si>
  <si>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</si>
  <si>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DOTACION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</si>
  <si>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</si>
  <si>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</si>
  <si>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</si>
  <si>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</si>
  <si>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</si>
  <si>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</si>
  <si>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</si>
  <si>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</si>
  <si>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</si>
  <si>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</si>
  <si>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</si>
  <si>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</si>
  <si>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</si>
  <si>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</si>
  <si>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</si>
  <si>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</si>
  <si>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</si>
  <si>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</si>
  <si>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</si>
  <si>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SUSCRIPCIONES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</si>
  <si>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</si>
  <si>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</si>
  <si>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</si>
  <si>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</si>
  <si>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</si>
  <si>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</si>
  <si>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</si>
  <si>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</si>
  <si>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</si>
  <si>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</si>
  <si>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</si>
  <si>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</si>
  <si>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</si>
  <si>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</si>
  <si>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</si>
  <si>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</si>
  <si>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</si>
  <si>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</si>
  <si>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</si>
  <si>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</si>
  <si>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OTROS SERVICIOS PARA CAPACITACION, BIENESTAR SOCIAL Y ESTIMULOS</t>
  </si>
  <si>
    <t>22</t>
  </si>
  <si>
    <t>GASTOS FINANCIEROS</t>
  </si>
  <si>
    <t>COMISIONES BANCARIAS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</si>
  <si>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</si>
  <si>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</si>
  <si>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</si>
  <si>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</si>
  <si>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</si>
  <si>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</si>
  <si>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REC CORRIENTES</t>
  </si>
  <si>
    <t>CUOTA DE AUDITAJE CONTRANAL</t>
  </si>
  <si>
    <t>TRANSFERENCIAS AL SECTOR PUBLICO</t>
  </si>
  <si>
    <t>SSF</t>
  </si>
  <si>
    <t>OTROS RECURSOS DEL TESORO</t>
  </si>
  <si>
    <t>333.000.000,00</t>
  </si>
  <si>
    <t>0212</t>
  </si>
  <si>
    <t>1000</t>
  </si>
  <si>
    <t>0299</t>
  </si>
  <si>
    <t>C</t>
  </si>
  <si>
    <t>INVERSION</t>
  </si>
  <si>
    <t>IMPLEMENTACION DE ACTIVIDADES DE DESARROLLO ECONOMICO DE FAMILIAS, COMUNIDADES Y TERRITORIOS AFECTADOS POR LA PRESENCIA DE CULTIVOS DE USO ILICITO Y CONFLICTO ARMADO</t>
  </si>
  <si>
    <t>IMPLEMENTACION DE ACTIVIDADES PARA ESTRUCTURAR Y COFINANCIAR PROYECTOS ESTRATEGICOS EN ZONAS AFECTADAS POR CULTIVOS DE USO ILICITO Y POR EL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</si>
  <si>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</si>
  <si>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</si>
  <si>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</si>
  <si>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RECURSOS DEL CREDITO EXTERNO PREVIA AUTORIZACION</t>
  </si>
  <si>
    <t>SUBTOTAL FUNCIONAMIENTO</t>
  </si>
  <si>
    <t>5.646.324.020,00</t>
  </si>
  <si>
    <t>57.723.516.153,00</t>
  </si>
  <si>
    <t>5.000.000.000,00</t>
  </si>
  <si>
    <t>9.500.000.000,00</t>
  </si>
  <si>
    <t>8.500.000.000,00</t>
  </si>
  <si>
    <t>1.500.000.000,00</t>
  </si>
  <si>
    <t>SUBTOTAL  INVERSION</t>
  </si>
  <si>
    <t>PRESUPUESTO INICIAL</t>
  </si>
  <si>
    <t>MODIFICACIONES</t>
  </si>
  <si>
    <t>CREDITOS</t>
  </si>
  <si>
    <t>CONTRACREDITOS</t>
  </si>
  <si>
    <t>PRESUPUESTO FINAL DEL PERIODO</t>
  </si>
  <si>
    <t>021400 - AGENCIA DE RENOVACION DEL TERRITORIO - MODIFICACIONES PRESUPUESTALES ENERO 2017</t>
  </si>
  <si>
    <t>TOTAL PRESUPUESTO 2017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</si>
</sst>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rgb="FFDCDCDC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/>
      <bottom/>
      <diagonal/>
    </border>
    <border>
      <left/>
      <right style="thin">
        <color auto="1"/>
      </right>
      <top style="double">
        <color rgb="FF000000"/>
      </top>
      <bottom/>
      <diagonal/>
    </border>
    <border>
      <left/>
      <right style="thin">
        <color auto="1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auto="1"/>
      </right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 applyFill="1" applyBorder="1" applyAlignment="1"/>
    <xf numFmtId="165" fontId="1" fillId="0" borderId="0" xfId="1" applyNumberFormat="1" applyFont="1" applyFill="1" applyBorder="1" applyAlignment="1"/>
    <xf numFmtId="164" fontId="1" fillId="0" borderId="0" xfId="2" applyFont="1" applyFill="1" applyBorder="1" applyAlignment="1"/>
    <xf numFmtId="0" fontId="5" fillId="2" borderId="0" xfId="0" applyFont="1" applyFill="1" applyBorder="1" applyAlignment="1"/>
    <xf numFmtId="0" fontId="6" fillId="4" borderId="17" xfId="0" applyNumberFormat="1" applyFont="1" applyFill="1" applyBorder="1" applyAlignment="1">
      <alignment vertical="center" readingOrder="1"/>
    </xf>
    <xf numFmtId="0" fontId="6" fillId="4" borderId="12" xfId="0" applyNumberFormat="1" applyFont="1" applyFill="1" applyBorder="1" applyAlignment="1">
      <alignment vertical="center" readingOrder="1"/>
    </xf>
    <xf numFmtId="0" fontId="6" fillId="5" borderId="13" xfId="0" applyNumberFormat="1" applyFont="1" applyFill="1" applyBorder="1" applyAlignment="1">
      <alignment vertical="center"/>
    </xf>
    <xf numFmtId="0" fontId="6" fillId="5" borderId="14" xfId="0" applyNumberFormat="1" applyFont="1" applyFill="1" applyBorder="1" applyAlignment="1">
      <alignment vertical="center"/>
    </xf>
    <xf numFmtId="164" fontId="6" fillId="4" borderId="19" xfId="2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vertical="center" readingOrder="1"/>
    </xf>
    <xf numFmtId="0" fontId="6" fillId="4" borderId="0" xfId="0" applyNumberFormat="1" applyFont="1" applyFill="1" applyBorder="1" applyAlignment="1">
      <alignment vertical="center" readingOrder="1"/>
    </xf>
    <xf numFmtId="0" fontId="6" fillId="5" borderId="0" xfId="0" applyNumberFormat="1" applyFont="1" applyFill="1" applyBorder="1" applyAlignment="1">
      <alignment vertical="center"/>
    </xf>
    <xf numFmtId="165" fontId="6" fillId="4" borderId="15" xfId="1" applyNumberFormat="1" applyFont="1" applyFill="1" applyBorder="1" applyAlignment="1">
      <alignment horizontal="center" vertical="center" wrapText="1" readingOrder="1"/>
    </xf>
    <xf numFmtId="164" fontId="6" fillId="4" borderId="15" xfId="2" applyFont="1" applyFill="1" applyBorder="1" applyAlignment="1">
      <alignment horizontal="center" vertical="center" wrapText="1" readingOrder="1"/>
    </xf>
    <xf numFmtId="164" fontId="6" fillId="4" borderId="20" xfId="2" applyFont="1" applyFill="1" applyBorder="1" applyAlignment="1">
      <alignment horizontal="center" vertical="center" wrapText="1" readingOrder="1"/>
    </xf>
    <xf numFmtId="0" fontId="8" fillId="7" borderId="10" xfId="0" applyNumberFormat="1" applyFont="1" applyFill="1" applyBorder="1" applyAlignment="1">
      <alignment vertical="center" readingOrder="1"/>
    </xf>
    <xf numFmtId="0" fontId="8" fillId="7" borderId="11" xfId="0" applyNumberFormat="1" applyFont="1" applyFill="1" applyBorder="1" applyAlignment="1">
      <alignment vertical="center" readingOrder="1"/>
    </xf>
    <xf numFmtId="0" fontId="8" fillId="7" borderId="11" xfId="0" applyFont="1" applyFill="1" applyBorder="1" applyAlignment="1"/>
    <xf numFmtId="0" fontId="8" fillId="7" borderId="11" xfId="0" applyNumberFormat="1" applyFont="1" applyFill="1" applyBorder="1" applyAlignment="1">
      <alignment horizontal="center" vertical="center" readingOrder="1"/>
    </xf>
    <xf numFmtId="0" fontId="9" fillId="0" borderId="0" xfId="0" applyFont="1" applyFill="1" applyBorder="1" applyAlignment="1"/>
    <xf numFmtId="0" fontId="10" fillId="3" borderId="3" xfId="0" applyNumberFormat="1" applyFont="1" applyFill="1" applyBorder="1" applyAlignment="1">
      <alignment vertical="center" readingOrder="1"/>
    </xf>
    <xf numFmtId="0" fontId="10" fillId="3" borderId="1" xfId="0" applyNumberFormat="1" applyFont="1" applyFill="1" applyBorder="1" applyAlignment="1">
      <alignment vertical="center" readingOrder="1"/>
    </xf>
    <xf numFmtId="0" fontId="11" fillId="3" borderId="1" xfId="0" applyFont="1" applyFill="1" applyBorder="1" applyAlignment="1"/>
    <xf numFmtId="0" fontId="10" fillId="3" borderId="1" xfId="0" applyNumberFormat="1" applyFont="1" applyFill="1" applyBorder="1" applyAlignment="1">
      <alignment horizontal="center" vertical="center" readingOrder="1"/>
    </xf>
    <xf numFmtId="0" fontId="12" fillId="0" borderId="5" xfId="0" applyNumberFormat="1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center" vertical="center" readingOrder="1"/>
    </xf>
    <xf numFmtId="0" fontId="12" fillId="0" borderId="0" xfId="0" applyNumberFormat="1" applyFont="1" applyFill="1" applyBorder="1" applyAlignment="1">
      <alignment vertical="center" readingOrder="1"/>
    </xf>
    <xf numFmtId="0" fontId="10" fillId="0" borderId="5" xfId="0" applyNumberFormat="1" applyFont="1" applyFill="1" applyBorder="1" applyAlignment="1">
      <alignment vertical="center" readingOrder="1"/>
    </xf>
    <xf numFmtId="0" fontId="10" fillId="0" borderId="0" xfId="0" applyNumberFormat="1" applyFont="1" applyFill="1" applyBorder="1" applyAlignment="1">
      <alignment vertical="center" readingOrder="1"/>
    </xf>
    <xf numFmtId="0" fontId="11" fillId="0" borderId="0" xfId="0" applyFont="1" applyFill="1" applyBorder="1" applyAlignment="1"/>
    <xf numFmtId="0" fontId="10" fillId="0" borderId="0" xfId="0" applyNumberFormat="1" applyFont="1" applyFill="1" applyBorder="1" applyAlignment="1">
      <alignment horizontal="center" vertical="center" readingOrder="1"/>
    </xf>
    <xf numFmtId="0" fontId="8" fillId="6" borderId="3" xfId="0" applyNumberFormat="1" applyFont="1" applyFill="1" applyBorder="1" applyAlignment="1">
      <alignment vertical="center" readingOrder="1"/>
    </xf>
    <xf numFmtId="0" fontId="8" fillId="6" borderId="1" xfId="0" applyNumberFormat="1" applyFont="1" applyFill="1" applyBorder="1" applyAlignment="1">
      <alignment vertical="center" readingOrder="1"/>
    </xf>
    <xf numFmtId="0" fontId="8" fillId="6" borderId="1" xfId="0" applyFont="1" applyFill="1" applyBorder="1" applyAlignment="1"/>
    <xf numFmtId="0" fontId="8" fillId="6" borderId="1" xfId="0" applyNumberFormat="1" applyFont="1" applyFill="1" applyBorder="1" applyAlignment="1">
      <alignment horizontal="center" vertical="center" readingOrder="1"/>
    </xf>
    <xf numFmtId="0" fontId="6" fillId="5" borderId="3" xfId="0" applyNumberFormat="1" applyFont="1" applyFill="1" applyBorder="1" applyAlignment="1">
      <alignment vertical="center" readingOrder="1"/>
    </xf>
    <xf numFmtId="0" fontId="6" fillId="5" borderId="1" xfId="0" applyNumberFormat="1" applyFont="1" applyFill="1" applyBorder="1" applyAlignment="1">
      <alignment vertical="center" readingOrder="1"/>
    </xf>
    <xf numFmtId="0" fontId="6" fillId="5" borderId="1" xfId="0" applyFont="1" applyFill="1" applyBorder="1" applyAlignment="1"/>
    <xf numFmtId="0" fontId="6" fillId="5" borderId="1" xfId="0" applyNumberFormat="1" applyFont="1" applyFill="1" applyBorder="1" applyAlignment="1">
      <alignment horizontal="center" vertical="center" readingOrder="1"/>
    </xf>
    <xf numFmtId="0" fontId="10" fillId="2" borderId="3" xfId="0" applyNumberFormat="1" applyFont="1" applyFill="1" applyBorder="1" applyAlignment="1">
      <alignment vertical="center" readingOrder="1"/>
    </xf>
    <xf numFmtId="0" fontId="10" fillId="2" borderId="1" xfId="0" applyNumberFormat="1" applyFont="1" applyFill="1" applyBorder="1" applyAlignment="1">
      <alignment vertical="center" readingOrder="1"/>
    </xf>
    <xf numFmtId="0" fontId="11" fillId="2" borderId="1" xfId="0" applyFont="1" applyFill="1" applyBorder="1" applyAlignment="1"/>
    <xf numFmtId="0" fontId="10" fillId="2" borderId="1" xfId="0" applyNumberFormat="1" applyFont="1" applyFill="1" applyBorder="1" applyAlignment="1">
      <alignment horizontal="center" vertical="center" readingOrder="1"/>
    </xf>
    <xf numFmtId="0" fontId="10" fillId="3" borderId="5" xfId="0" applyNumberFormat="1" applyFont="1" applyFill="1" applyBorder="1" applyAlignment="1">
      <alignment vertical="center" readingOrder="1"/>
    </xf>
    <xf numFmtId="0" fontId="12" fillId="3" borderId="5" xfId="0" applyNumberFormat="1" applyFont="1" applyFill="1" applyBorder="1" applyAlignment="1">
      <alignment vertical="center" readingOrder="1"/>
    </xf>
    <xf numFmtId="164" fontId="9" fillId="0" borderId="0" xfId="2" applyFont="1" applyFill="1" applyBorder="1" applyAlignment="1"/>
    <xf numFmtId="0" fontId="9" fillId="0" borderId="5" xfId="0" applyFont="1" applyFill="1" applyBorder="1" applyAlignment="1"/>
    <xf numFmtId="0" fontId="12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164" fontId="9" fillId="0" borderId="0" xfId="0" applyNumberFormat="1" applyFont="1" applyFill="1" applyBorder="1" applyAlignment="1"/>
    <xf numFmtId="0" fontId="11" fillId="0" borderId="5" xfId="0" applyFont="1" applyFill="1" applyBorder="1" applyAlignment="1"/>
    <xf numFmtId="0" fontId="3" fillId="6" borderId="3" xfId="0" applyNumberFormat="1" applyFont="1" applyFill="1" applyBorder="1" applyAlignment="1">
      <alignment vertical="center" readingOrder="1"/>
    </xf>
    <xf numFmtId="0" fontId="3" fillId="6" borderId="1" xfId="0" applyNumberFormat="1" applyFont="1" applyFill="1" applyBorder="1" applyAlignment="1">
      <alignment vertical="center" readingOrder="1"/>
    </xf>
    <xf numFmtId="0" fontId="3" fillId="6" borderId="1" xfId="0" applyFont="1" applyFill="1" applyBorder="1" applyAlignment="1"/>
    <xf numFmtId="0" fontId="3" fillId="6" borderId="1" xfId="0" applyNumberFormat="1" applyFont="1" applyFill="1" applyBorder="1" applyAlignment="1">
      <alignment horizontal="center" vertical="center" readingOrder="1"/>
    </xf>
    <xf numFmtId="0" fontId="13" fillId="6" borderId="6" xfId="0" applyFont="1" applyFill="1" applyBorder="1" applyAlignment="1"/>
    <xf numFmtId="0" fontId="13" fillId="6" borderId="7" xfId="0" applyFont="1" applyFill="1" applyBorder="1" applyAlignment="1"/>
    <xf numFmtId="4" fontId="8" fillId="7" borderId="11" xfId="1" applyNumberFormat="1" applyFont="1" applyFill="1" applyBorder="1" applyAlignment="1">
      <alignment horizontal="right" vertical="center" readingOrder="1"/>
    </xf>
    <xf numFmtId="4" fontId="8" fillId="7" borderId="27" xfId="1" applyNumberFormat="1" applyFont="1" applyFill="1" applyBorder="1" applyAlignment="1">
      <alignment horizontal="right" vertical="center" readingOrder="1"/>
    </xf>
    <xf numFmtId="4" fontId="10" fillId="3" borderId="1" xfId="1" applyNumberFormat="1" applyFont="1" applyFill="1" applyBorder="1" applyAlignment="1">
      <alignment horizontal="right" vertical="center" readingOrder="1"/>
    </xf>
    <xf numFmtId="4" fontId="10" fillId="3" borderId="4" xfId="1" applyNumberFormat="1" applyFont="1" applyFill="1" applyBorder="1" applyAlignment="1">
      <alignment horizontal="right" vertical="center" readingOrder="1"/>
    </xf>
    <xf numFmtId="4" fontId="12" fillId="0" borderId="0" xfId="1" applyNumberFormat="1" applyFont="1" applyFill="1" applyBorder="1" applyAlignment="1">
      <alignment horizontal="right" vertical="center" readingOrder="1"/>
    </xf>
    <xf numFmtId="4" fontId="9" fillId="0" borderId="16" xfId="0" applyNumberFormat="1" applyFont="1" applyFill="1" applyBorder="1" applyAlignment="1"/>
    <xf numFmtId="4" fontId="9" fillId="0" borderId="16" xfId="2" applyNumberFormat="1" applyFont="1" applyFill="1" applyBorder="1" applyAlignment="1"/>
    <xf numFmtId="4" fontId="9" fillId="0" borderId="21" xfId="2" applyNumberFormat="1" applyFont="1" applyFill="1" applyBorder="1" applyAlignment="1"/>
    <xf numFmtId="4" fontId="10" fillId="0" borderId="0" xfId="1" applyNumberFormat="1" applyFont="1" applyFill="1" applyBorder="1" applyAlignment="1">
      <alignment horizontal="right" vertical="center" readingOrder="1"/>
    </xf>
    <xf numFmtId="4" fontId="11" fillId="0" borderId="16" xfId="0" applyNumberFormat="1" applyFont="1" applyFill="1" applyBorder="1" applyAlignment="1"/>
    <xf numFmtId="4" fontId="11" fillId="0" borderId="16" xfId="2" applyNumberFormat="1" applyFont="1" applyFill="1" applyBorder="1" applyAlignment="1"/>
    <xf numFmtId="4" fontId="11" fillId="0" borderId="21" xfId="2" applyNumberFormat="1" applyFont="1" applyFill="1" applyBorder="1" applyAlignment="1"/>
    <xf numFmtId="4" fontId="8" fillId="6" borderId="1" xfId="1" applyNumberFormat="1" applyFont="1" applyFill="1" applyBorder="1" applyAlignment="1">
      <alignment horizontal="right" vertical="center" readingOrder="1"/>
    </xf>
    <xf numFmtId="4" fontId="8" fillId="6" borderId="4" xfId="1" applyNumberFormat="1" applyFont="1" applyFill="1" applyBorder="1" applyAlignment="1">
      <alignment horizontal="right" vertical="center" readingOrder="1"/>
    </xf>
    <xf numFmtId="4" fontId="6" fillId="5" borderId="1" xfId="1" applyNumberFormat="1" applyFont="1" applyFill="1" applyBorder="1" applyAlignment="1">
      <alignment horizontal="right" vertical="center" readingOrder="1"/>
    </xf>
    <xf numFmtId="4" fontId="6" fillId="5" borderId="4" xfId="2" applyNumberFormat="1" applyFont="1" applyFill="1" applyBorder="1" applyAlignment="1">
      <alignment horizontal="right" vertical="center" readingOrder="1"/>
    </xf>
    <xf numFmtId="4" fontId="10" fillId="2" borderId="1" xfId="1" applyNumberFormat="1" applyFont="1" applyFill="1" applyBorder="1" applyAlignment="1">
      <alignment horizontal="right" vertical="center" readingOrder="1"/>
    </xf>
    <xf numFmtId="4" fontId="10" fillId="3" borderId="4" xfId="2" applyNumberFormat="1" applyFont="1" applyFill="1" applyBorder="1" applyAlignment="1">
      <alignment horizontal="right" vertical="center" readingOrder="1"/>
    </xf>
    <xf numFmtId="4" fontId="8" fillId="6" borderId="4" xfId="2" applyNumberFormat="1" applyFont="1" applyFill="1" applyBorder="1" applyAlignment="1">
      <alignment horizontal="right" vertical="center" readingOrder="1"/>
    </xf>
    <xf numFmtId="4" fontId="12" fillId="0" borderId="0" xfId="0" applyNumberFormat="1" applyFont="1" applyFill="1" applyBorder="1" applyAlignment="1">
      <alignment horizontal="right" vertical="center" wrapText="1" readingOrder="1"/>
    </xf>
    <xf numFmtId="4" fontId="11" fillId="0" borderId="0" xfId="1" applyNumberFormat="1" applyFont="1" applyFill="1" applyBorder="1" applyAlignment="1"/>
    <xf numFmtId="4" fontId="12" fillId="0" borderId="21" xfId="2" applyNumberFormat="1" applyFont="1" applyFill="1" applyBorder="1" applyAlignment="1">
      <alignment vertical="center" wrapText="1" readingOrder="1"/>
    </xf>
    <xf numFmtId="4" fontId="12" fillId="0" borderId="16" xfId="0" applyNumberFormat="1" applyFont="1" applyFill="1" applyBorder="1" applyAlignment="1">
      <alignment horizontal="right" vertical="center" wrapText="1" readingOrder="1"/>
    </xf>
    <xf numFmtId="4" fontId="12" fillId="0" borderId="16" xfId="2" applyNumberFormat="1" applyFont="1" applyFill="1" applyBorder="1" applyAlignment="1">
      <alignment horizontal="right" vertical="center" wrapText="1" readingOrder="1"/>
    </xf>
    <xf numFmtId="4" fontId="3" fillId="6" borderId="1" xfId="1" applyNumberFormat="1" applyFont="1" applyFill="1" applyBorder="1" applyAlignment="1">
      <alignment horizontal="right" vertical="center" readingOrder="1"/>
    </xf>
    <xf numFmtId="4" fontId="3" fillId="6" borderId="4" xfId="2" applyNumberFormat="1" applyFont="1" applyFill="1" applyBorder="1" applyAlignment="1">
      <alignment horizontal="right" vertical="center" readingOrder="1"/>
    </xf>
    <xf numFmtId="4" fontId="13" fillId="6" borderId="7" xfId="1" applyNumberFormat="1" applyFont="1" applyFill="1" applyBorder="1" applyAlignment="1"/>
    <xf numFmtId="4" fontId="13" fillId="6" borderId="9" xfId="2" applyNumberFormat="1" applyFont="1" applyFill="1" applyBorder="1" applyAlignment="1"/>
    <xf numFmtId="0" fontId="4" fillId="2" borderId="24" xfId="0" applyNumberFormat="1" applyFont="1" applyFill="1" applyBorder="1" applyAlignment="1">
      <alignment horizontal="center" vertical="top" readingOrder="1"/>
    </xf>
    <xf numFmtId="0" fontId="4" fillId="2" borderId="25" xfId="0" applyNumberFormat="1" applyFont="1" applyFill="1" applyBorder="1" applyAlignment="1">
      <alignment horizontal="center" vertical="top" readingOrder="1"/>
    </xf>
    <xf numFmtId="0" fontId="4" fillId="2" borderId="26" xfId="0" applyNumberFormat="1" applyFont="1" applyFill="1" applyBorder="1" applyAlignment="1">
      <alignment horizontal="center" vertical="top" readingOrder="1"/>
    </xf>
    <xf numFmtId="0" fontId="13" fillId="6" borderId="8" xfId="0" applyFont="1" applyFill="1" applyBorder="1" applyAlignment="1">
      <alignment horizontal="left"/>
    </xf>
    <xf numFmtId="165" fontId="6" fillId="4" borderId="18" xfId="1" applyNumberFormat="1" applyFont="1" applyFill="1" applyBorder="1" applyAlignment="1">
      <alignment horizontal="center" vertical="center" wrapText="1" readingOrder="1"/>
    </xf>
    <xf numFmtId="165" fontId="6" fillId="4" borderId="22" xfId="1" applyNumberFormat="1" applyFont="1" applyFill="1" applyBorder="1" applyAlignment="1">
      <alignment horizontal="center" vertical="center" wrapText="1" readingOrder="1"/>
    </xf>
    <xf numFmtId="165" fontId="6" fillId="4" borderId="23" xfId="1" applyNumberFormat="1" applyFont="1" applyFill="1" applyBorder="1" applyAlignment="1">
      <alignment horizontal="center" vertical="center" wrapText="1" readingOrder="1"/>
    </xf>
    <xf numFmtId="0" fontId="6" fillId="4" borderId="2" xfId="0" applyNumberFormat="1" applyFont="1" applyFill="1" applyBorder="1" applyAlignment="1">
      <alignment horizontal="center" vertical="center" readingOrder="1"/>
    </xf>
    <xf numFmtId="0" fontId="6" fillId="4" borderId="7" xfId="0" applyNumberFormat="1" applyFont="1" applyFill="1" applyBorder="1" applyAlignment="1">
      <alignment horizontal="center" vertical="center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9" fillId="0" borderId="0" xfId="0" applyFont="1" applyFill="1" applyBorder="1"/>
    <xf numFmtId="0" fontId="12" fillId="0" borderId="0" xfId="0" applyNumberFormat="1" applyFont="1" applyFill="1" applyBorder="1" applyAlignment="1">
      <alignment horizontal="left" vertic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DDFFFF"/>
      <color rgb="FFCCFFFF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12"/>
  <sheetViews>
    <sheetView tabSelected="1" workbookViewId="0">
      <pane xSplit="20" ySplit="4" topLeftCell="U99" activePane="bottomRight" state="frozen"/>
      <selection pane="topRight" activeCell="U1" sqref="U1"/>
      <selection pane="bottomLeft" activeCell="A5" sqref="A5"/>
      <selection pane="bottomRight" activeCell="W106" sqref="W106:W107"/>
    </sheetView>
  </sheetViews>
  <sheetFormatPr baseColWidth="10" defaultColWidth="11.42578125" defaultRowHeight="12.75"/>
  <cols>
    <col min="1" max="1" width="4.42578125" style="1" customWidth="1"/>
    <col min="2" max="2" width="3.5703125" style="1" customWidth="1"/>
    <col min="3" max="3" width="1.7109375" style="1" bestFit="1" customWidth="1"/>
    <col min="4" max="4" width="4.28515625" style="1" customWidth="1"/>
    <col min="5" max="5" width="1.7109375" style="1" bestFit="1" customWidth="1"/>
    <col min="6" max="6" width="2.7109375" style="1" customWidth="1"/>
    <col min="7" max="7" width="1.7109375" style="1" bestFit="1" customWidth="1"/>
    <col min="8" max="8" width="2.42578125" style="1" customWidth="1"/>
    <col min="9" max="9" width="0.28515625" style="1" customWidth="1"/>
    <col min="10" max="10" width="1" style="1" customWidth="1"/>
    <col min="11" max="11" width="1.5703125" style="1" customWidth="1"/>
    <col min="12" max="12" width="3.140625" style="1" customWidth="1"/>
    <col min="13" max="13" width="7" style="1" customWidth="1"/>
    <col min="14" max="19" width="2.7109375" style="1" customWidth="1"/>
    <col min="20" max="20" width="25.28515625" style="1" customWidth="1"/>
    <col min="21" max="21" width="2.42578125" style="1" customWidth="1"/>
    <col min="22" max="22" width="0.28515625" style="1" customWidth="1"/>
    <col min="23" max="23" width="1.85546875" style="1" customWidth="1"/>
    <col min="24" max="24" width="0.85546875" style="1" customWidth="1"/>
    <col min="25" max="25" width="6.7109375" style="1" customWidth="1"/>
    <col min="26" max="28" width="2.7109375" style="1" customWidth="1"/>
    <col min="29" max="29" width="4.7109375" style="1" customWidth="1"/>
    <col min="30" max="30" width="3.140625" style="1" customWidth="1"/>
    <col min="31" max="31" width="4.5703125" style="1" customWidth="1"/>
    <col min="32" max="32" width="7.5703125" style="1" customWidth="1"/>
    <col min="33" max="33" width="20.5703125" style="2" customWidth="1"/>
    <col min="34" max="34" width="13.42578125" style="1" customWidth="1"/>
    <col min="35" max="35" width="15" style="3" customWidth="1"/>
    <col min="36" max="36" width="19.28515625" style="3" customWidth="1"/>
    <col min="37" max="16384" width="11.42578125" style="1"/>
  </cols>
  <sheetData>
    <row r="1" spans="1:36" s="4" customFormat="1" ht="22.9" customHeight="1" thickTop="1" thickBot="1">
      <c r="A1" s="87" t="s">
        <v>168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9"/>
    </row>
    <row r="2" spans="1:36" s="10" customFormat="1" ht="24.75" thickTop="1">
      <c r="A2" s="5" t="s">
        <v>0</v>
      </c>
      <c r="B2" s="6" t="s">
        <v>1</v>
      </c>
      <c r="C2" s="6" t="s">
        <v>2</v>
      </c>
      <c r="D2" s="7"/>
      <c r="E2" s="6" t="s">
        <v>3</v>
      </c>
      <c r="F2" s="7"/>
      <c r="G2" s="6" t="s">
        <v>4</v>
      </c>
      <c r="H2" s="8"/>
      <c r="I2" s="7"/>
      <c r="J2" s="6" t="s">
        <v>5</v>
      </c>
      <c r="K2" s="8"/>
      <c r="L2" s="7"/>
      <c r="M2" s="94" t="s">
        <v>6</v>
      </c>
      <c r="N2" s="94"/>
      <c r="O2" s="94"/>
      <c r="P2" s="94"/>
      <c r="Q2" s="94"/>
      <c r="R2" s="94"/>
      <c r="S2" s="94"/>
      <c r="T2" s="94"/>
      <c r="U2" s="94" t="s">
        <v>7</v>
      </c>
      <c r="V2" s="94"/>
      <c r="W2" s="94"/>
      <c r="X2" s="94"/>
      <c r="Y2" s="94"/>
      <c r="Z2" s="94" t="s">
        <v>8</v>
      </c>
      <c r="AA2" s="94"/>
      <c r="AB2" s="94"/>
      <c r="AC2" s="94" t="s">
        <v>9</v>
      </c>
      <c r="AD2" s="94" t="s">
        <v>10</v>
      </c>
      <c r="AE2" s="94"/>
      <c r="AF2" s="94"/>
      <c r="AG2" s="92" t="s">
        <v>163</v>
      </c>
      <c r="AH2" s="91" t="s">
        <v>164</v>
      </c>
      <c r="AI2" s="91"/>
      <c r="AJ2" s="9" t="s">
        <v>167</v>
      </c>
    </row>
    <row r="3" spans="1:36" s="10" customFormat="1" thickBot="1">
      <c r="A3" s="11"/>
      <c r="B3" s="12"/>
      <c r="C3" s="12"/>
      <c r="D3" s="13"/>
      <c r="E3" s="12"/>
      <c r="F3" s="13"/>
      <c r="G3" s="12"/>
      <c r="H3" s="13"/>
      <c r="I3" s="13"/>
      <c r="J3" s="12"/>
      <c r="K3" s="13"/>
      <c r="L3" s="13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3"/>
      <c r="AH3" s="14" t="s">
        <v>165</v>
      </c>
      <c r="AI3" s="15" t="s">
        <v>166</v>
      </c>
      <c r="AJ3" s="16"/>
    </row>
    <row r="4" spans="1:36" s="21" customFormat="1" ht="14.25" thickTop="1" thickBot="1">
      <c r="A4" s="17" t="s">
        <v>11</v>
      </c>
      <c r="B4" s="18" t="s">
        <v>17</v>
      </c>
      <c r="C4" s="18"/>
      <c r="D4" s="19"/>
      <c r="E4" s="18"/>
      <c r="F4" s="19"/>
      <c r="G4" s="18"/>
      <c r="H4" s="19"/>
      <c r="I4" s="19"/>
      <c r="J4" s="18"/>
      <c r="K4" s="19"/>
      <c r="L4" s="19"/>
      <c r="M4" s="18" t="s">
        <v>18</v>
      </c>
      <c r="N4" s="19"/>
      <c r="O4" s="19"/>
      <c r="P4" s="19"/>
      <c r="Q4" s="19"/>
      <c r="R4" s="19"/>
      <c r="S4" s="19"/>
      <c r="T4" s="19"/>
      <c r="U4" s="18" t="s">
        <v>12</v>
      </c>
      <c r="V4" s="19"/>
      <c r="W4" s="19"/>
      <c r="X4" s="19"/>
      <c r="Y4" s="19"/>
      <c r="Z4" s="18" t="s">
        <v>13</v>
      </c>
      <c r="AA4" s="19"/>
      <c r="AB4" s="19"/>
      <c r="AC4" s="20" t="s">
        <v>14</v>
      </c>
      <c r="AD4" s="18" t="s">
        <v>138</v>
      </c>
      <c r="AE4" s="19"/>
      <c r="AF4" s="19"/>
      <c r="AG4" s="59">
        <v>30306863108</v>
      </c>
      <c r="AH4" s="59">
        <f t="shared" ref="AH4:AI4" si="0">+AH5+AH9+AH12+AH21+AH24+AH27</f>
        <v>0</v>
      </c>
      <c r="AI4" s="59">
        <f t="shared" si="0"/>
        <v>0</v>
      </c>
      <c r="AJ4" s="60">
        <f>+AJ5+AJ9+AJ12+AJ21+AJ24+AJ27</f>
        <v>30306863108</v>
      </c>
    </row>
    <row r="5" spans="1:36" s="21" customFormat="1" ht="12.75" customHeight="1" thickTop="1">
      <c r="A5" s="22" t="s">
        <v>11</v>
      </c>
      <c r="B5" s="23" t="s">
        <v>17</v>
      </c>
      <c r="C5" s="23" t="s">
        <v>19</v>
      </c>
      <c r="D5" s="24"/>
      <c r="E5" s="23" t="s">
        <v>17</v>
      </c>
      <c r="F5" s="24"/>
      <c r="G5" s="23" t="s">
        <v>17</v>
      </c>
      <c r="H5" s="24"/>
      <c r="I5" s="24"/>
      <c r="J5" s="23"/>
      <c r="K5" s="24"/>
      <c r="L5" s="24"/>
      <c r="M5" s="23" t="s">
        <v>20</v>
      </c>
      <c r="N5" s="24"/>
      <c r="O5" s="24"/>
      <c r="P5" s="24"/>
      <c r="Q5" s="24"/>
      <c r="R5" s="24"/>
      <c r="S5" s="24"/>
      <c r="T5" s="24"/>
      <c r="U5" s="23" t="s">
        <v>12</v>
      </c>
      <c r="V5" s="24"/>
      <c r="W5" s="24"/>
      <c r="X5" s="24"/>
      <c r="Y5" s="24"/>
      <c r="Z5" s="23" t="s">
        <v>13</v>
      </c>
      <c r="AA5" s="24"/>
      <c r="AB5" s="24"/>
      <c r="AC5" s="25" t="s">
        <v>14</v>
      </c>
      <c r="AD5" s="23" t="s">
        <v>138</v>
      </c>
      <c r="AE5" s="24"/>
      <c r="AF5" s="24"/>
      <c r="AG5" s="61">
        <v>16148801980</v>
      </c>
      <c r="AH5" s="61">
        <f>SUM(AH6:AH8)</f>
        <v>0</v>
      </c>
      <c r="AI5" s="61">
        <f t="shared" ref="AI5:AJ5" si="1">SUM(AI6:AI8)</f>
        <v>0</v>
      </c>
      <c r="AJ5" s="62">
        <f t="shared" si="1"/>
        <v>16148801980</v>
      </c>
    </row>
    <row r="6" spans="1:36" s="21" customFormat="1" ht="12.75" customHeight="1">
      <c r="A6" s="26" t="s">
        <v>11</v>
      </c>
      <c r="B6" s="27" t="s">
        <v>17</v>
      </c>
      <c r="C6" s="27" t="s">
        <v>19</v>
      </c>
      <c r="E6" s="27" t="s">
        <v>17</v>
      </c>
      <c r="G6" s="27" t="s">
        <v>17</v>
      </c>
      <c r="J6" s="28" t="s">
        <v>17</v>
      </c>
      <c r="M6" s="28" t="s">
        <v>21</v>
      </c>
      <c r="U6" s="28" t="s">
        <v>12</v>
      </c>
      <c r="Z6" s="28" t="s">
        <v>13</v>
      </c>
      <c r="AC6" s="27" t="s">
        <v>14</v>
      </c>
      <c r="AD6" s="28" t="s">
        <v>138</v>
      </c>
      <c r="AG6" s="63">
        <v>15098801980</v>
      </c>
      <c r="AH6" s="64"/>
      <c r="AI6" s="65"/>
      <c r="AJ6" s="66">
        <f t="shared" ref="AJ6:AJ8" si="2">+AG6+AH6-AI6</f>
        <v>15098801980</v>
      </c>
    </row>
    <row r="7" spans="1:36" s="21" customFormat="1" ht="12.75" customHeight="1">
      <c r="A7" s="26" t="s">
        <v>11</v>
      </c>
      <c r="B7" s="28" t="s">
        <v>17</v>
      </c>
      <c r="C7" s="28" t="s">
        <v>19</v>
      </c>
      <c r="E7" s="28" t="s">
        <v>17</v>
      </c>
      <c r="G7" s="28" t="s">
        <v>17</v>
      </c>
      <c r="J7" s="28" t="s">
        <v>22</v>
      </c>
      <c r="M7" s="28" t="s">
        <v>23</v>
      </c>
      <c r="U7" s="28" t="s">
        <v>12</v>
      </c>
      <c r="Z7" s="28" t="s">
        <v>13</v>
      </c>
      <c r="AC7" s="27" t="s">
        <v>14</v>
      </c>
      <c r="AD7" s="28" t="s">
        <v>138</v>
      </c>
      <c r="AG7" s="63">
        <v>1000000000</v>
      </c>
      <c r="AH7" s="64"/>
      <c r="AI7" s="65"/>
      <c r="AJ7" s="66">
        <f t="shared" si="2"/>
        <v>1000000000</v>
      </c>
    </row>
    <row r="8" spans="1:36" s="21" customFormat="1" ht="12.75" customHeight="1">
      <c r="A8" s="26" t="s">
        <v>11</v>
      </c>
      <c r="B8" s="28" t="s">
        <v>17</v>
      </c>
      <c r="C8" s="28" t="s">
        <v>19</v>
      </c>
      <c r="E8" s="28" t="s">
        <v>17</v>
      </c>
      <c r="G8" s="28" t="s">
        <v>17</v>
      </c>
      <c r="J8" s="28" t="s">
        <v>24</v>
      </c>
      <c r="M8" s="28" t="s">
        <v>25</v>
      </c>
      <c r="U8" s="28" t="s">
        <v>12</v>
      </c>
      <c r="Z8" s="28" t="s">
        <v>13</v>
      </c>
      <c r="AC8" s="27" t="s">
        <v>14</v>
      </c>
      <c r="AD8" s="28" t="s">
        <v>138</v>
      </c>
      <c r="AG8" s="63">
        <v>50000000</v>
      </c>
      <c r="AH8" s="64"/>
      <c r="AI8" s="65"/>
      <c r="AJ8" s="66">
        <f t="shared" si="2"/>
        <v>50000000</v>
      </c>
    </row>
    <row r="9" spans="1:36" s="21" customFormat="1" ht="12.75" customHeight="1">
      <c r="A9" s="22" t="s">
        <v>11</v>
      </c>
      <c r="B9" s="23" t="s">
        <v>17</v>
      </c>
      <c r="C9" s="23" t="s">
        <v>19</v>
      </c>
      <c r="D9" s="24"/>
      <c r="E9" s="23" t="s">
        <v>17</v>
      </c>
      <c r="F9" s="24"/>
      <c r="G9" s="23" t="s">
        <v>24</v>
      </c>
      <c r="H9" s="24"/>
      <c r="I9" s="24"/>
      <c r="J9" s="23"/>
      <c r="K9" s="24"/>
      <c r="L9" s="24"/>
      <c r="M9" s="23" t="s">
        <v>26</v>
      </c>
      <c r="N9" s="24"/>
      <c r="O9" s="24"/>
      <c r="P9" s="24"/>
      <c r="Q9" s="24"/>
      <c r="R9" s="24"/>
      <c r="S9" s="24"/>
      <c r="T9" s="24"/>
      <c r="U9" s="23" t="s">
        <v>12</v>
      </c>
      <c r="V9" s="24"/>
      <c r="W9" s="24"/>
      <c r="X9" s="24"/>
      <c r="Y9" s="24"/>
      <c r="Z9" s="23" t="s">
        <v>13</v>
      </c>
      <c r="AA9" s="24"/>
      <c r="AB9" s="24"/>
      <c r="AC9" s="25" t="s">
        <v>14</v>
      </c>
      <c r="AD9" s="23" t="s">
        <v>138</v>
      </c>
      <c r="AE9" s="24"/>
      <c r="AF9" s="24"/>
      <c r="AG9" s="61">
        <v>1654012468</v>
      </c>
      <c r="AH9" s="61">
        <f>SUM(AH10:AH11)</f>
        <v>0</v>
      </c>
      <c r="AI9" s="61">
        <f t="shared" ref="AI9:AJ9" si="3">SUM(AI10:AI11)</f>
        <v>0</v>
      </c>
      <c r="AJ9" s="62">
        <f t="shared" si="3"/>
        <v>1654012468</v>
      </c>
    </row>
    <row r="10" spans="1:36" s="21" customFormat="1" ht="12.75" customHeight="1">
      <c r="A10" s="26" t="s">
        <v>11</v>
      </c>
      <c r="B10" s="28" t="s">
        <v>17</v>
      </c>
      <c r="C10" s="28" t="s">
        <v>19</v>
      </c>
      <c r="E10" s="28" t="s">
        <v>17</v>
      </c>
      <c r="G10" s="28" t="s">
        <v>24</v>
      </c>
      <c r="J10" s="28" t="s">
        <v>17</v>
      </c>
      <c r="M10" s="28" t="s">
        <v>27</v>
      </c>
      <c r="U10" s="28" t="s">
        <v>12</v>
      </c>
      <c r="Z10" s="28" t="s">
        <v>13</v>
      </c>
      <c r="AC10" s="27" t="s">
        <v>14</v>
      </c>
      <c r="AD10" s="28" t="s">
        <v>138</v>
      </c>
      <c r="AG10" s="63">
        <v>190000000</v>
      </c>
      <c r="AH10" s="64"/>
      <c r="AI10" s="65"/>
      <c r="AJ10" s="66">
        <f t="shared" ref="AJ10:AJ11" si="4">+AG10+AH10-AI10</f>
        <v>190000000</v>
      </c>
    </row>
    <row r="11" spans="1:36" s="21" customFormat="1" ht="12.75" customHeight="1">
      <c r="A11" s="26" t="s">
        <v>11</v>
      </c>
      <c r="B11" s="28" t="s">
        <v>17</v>
      </c>
      <c r="C11" s="28" t="s">
        <v>19</v>
      </c>
      <c r="E11" s="28" t="s">
        <v>17</v>
      </c>
      <c r="G11" s="28" t="s">
        <v>24</v>
      </c>
      <c r="J11" s="28" t="s">
        <v>22</v>
      </c>
      <c r="M11" s="28" t="s">
        <v>28</v>
      </c>
      <c r="U11" s="28" t="s">
        <v>12</v>
      </c>
      <c r="Z11" s="28" t="s">
        <v>13</v>
      </c>
      <c r="AC11" s="27" t="s">
        <v>14</v>
      </c>
      <c r="AD11" s="28" t="s">
        <v>138</v>
      </c>
      <c r="AG11" s="63">
        <v>1464012468</v>
      </c>
      <c r="AH11" s="64"/>
      <c r="AI11" s="65"/>
      <c r="AJ11" s="66">
        <f t="shared" si="4"/>
        <v>1464012468</v>
      </c>
    </row>
    <row r="12" spans="1:36" s="21" customFormat="1" ht="12.75" customHeight="1">
      <c r="A12" s="22" t="s">
        <v>11</v>
      </c>
      <c r="B12" s="23" t="s">
        <v>17</v>
      </c>
      <c r="C12" s="23" t="s">
        <v>19</v>
      </c>
      <c r="D12" s="24"/>
      <c r="E12" s="23" t="s">
        <v>17</v>
      </c>
      <c r="F12" s="24"/>
      <c r="G12" s="23" t="s">
        <v>29</v>
      </c>
      <c r="H12" s="24"/>
      <c r="I12" s="24"/>
      <c r="J12" s="23"/>
      <c r="K12" s="24"/>
      <c r="L12" s="24"/>
      <c r="M12" s="23" t="s">
        <v>30</v>
      </c>
      <c r="N12" s="24"/>
      <c r="O12" s="24"/>
      <c r="P12" s="24"/>
      <c r="Q12" s="24"/>
      <c r="R12" s="24"/>
      <c r="S12" s="24"/>
      <c r="T12" s="24"/>
      <c r="U12" s="23" t="s">
        <v>12</v>
      </c>
      <c r="V12" s="24"/>
      <c r="W12" s="24"/>
      <c r="X12" s="24"/>
      <c r="Y12" s="24"/>
      <c r="Z12" s="23" t="s">
        <v>13</v>
      </c>
      <c r="AA12" s="24"/>
      <c r="AB12" s="24"/>
      <c r="AC12" s="25" t="s">
        <v>14</v>
      </c>
      <c r="AD12" s="23" t="s">
        <v>138</v>
      </c>
      <c r="AE12" s="24"/>
      <c r="AF12" s="24"/>
      <c r="AG12" s="61">
        <v>3941564254</v>
      </c>
      <c r="AH12" s="61">
        <f>SUM(AH13:AH20)</f>
        <v>0</v>
      </c>
      <c r="AI12" s="61">
        <f t="shared" ref="AI12:AJ12" si="5">SUM(AI13:AI20)</f>
        <v>0</v>
      </c>
      <c r="AJ12" s="62">
        <f t="shared" si="5"/>
        <v>3941564254</v>
      </c>
    </row>
    <row r="13" spans="1:36" s="21" customFormat="1" ht="12.75" customHeight="1">
      <c r="A13" s="26" t="s">
        <v>11</v>
      </c>
      <c r="B13" s="28" t="s">
        <v>17</v>
      </c>
      <c r="C13" s="28" t="s">
        <v>19</v>
      </c>
      <c r="E13" s="28" t="s">
        <v>17</v>
      </c>
      <c r="G13" s="28" t="s">
        <v>29</v>
      </c>
      <c r="J13" s="28" t="s">
        <v>22</v>
      </c>
      <c r="M13" s="28" t="s">
        <v>31</v>
      </c>
      <c r="U13" s="28" t="s">
        <v>12</v>
      </c>
      <c r="Z13" s="28" t="s">
        <v>13</v>
      </c>
      <c r="AC13" s="27" t="s">
        <v>14</v>
      </c>
      <c r="AD13" s="28" t="s">
        <v>138</v>
      </c>
      <c r="AG13" s="63">
        <v>520000000</v>
      </c>
      <c r="AH13" s="64"/>
      <c r="AI13" s="65"/>
      <c r="AJ13" s="66">
        <f t="shared" ref="AJ13:AJ20" si="6">+AG13+AH13-AI13</f>
        <v>520000000</v>
      </c>
    </row>
    <row r="14" spans="1:36" s="21" customFormat="1" ht="12.75" customHeight="1">
      <c r="A14" s="26" t="s">
        <v>11</v>
      </c>
      <c r="B14" s="28" t="s">
        <v>17</v>
      </c>
      <c r="C14" s="28" t="s">
        <v>19</v>
      </c>
      <c r="E14" s="28" t="s">
        <v>17</v>
      </c>
      <c r="G14" s="28" t="s">
        <v>29</v>
      </c>
      <c r="J14" s="28" t="s">
        <v>29</v>
      </c>
      <c r="M14" s="28" t="s">
        <v>32</v>
      </c>
      <c r="U14" s="28" t="s">
        <v>12</v>
      </c>
      <c r="Z14" s="28" t="s">
        <v>13</v>
      </c>
      <c r="AC14" s="27" t="s">
        <v>14</v>
      </c>
      <c r="AD14" s="28" t="s">
        <v>138</v>
      </c>
      <c r="AG14" s="63">
        <v>110000000</v>
      </c>
      <c r="AH14" s="64"/>
      <c r="AI14" s="65"/>
      <c r="AJ14" s="66">
        <f t="shared" si="6"/>
        <v>110000000</v>
      </c>
    </row>
    <row r="15" spans="1:36" s="21" customFormat="1" ht="12.75" customHeight="1">
      <c r="A15" s="26" t="s">
        <v>11</v>
      </c>
      <c r="B15" s="28" t="s">
        <v>17</v>
      </c>
      <c r="C15" s="28" t="s">
        <v>19</v>
      </c>
      <c r="E15" s="28" t="s">
        <v>17</v>
      </c>
      <c r="G15" s="28" t="s">
        <v>29</v>
      </c>
      <c r="J15" s="28" t="s">
        <v>33</v>
      </c>
      <c r="M15" s="28" t="s">
        <v>34</v>
      </c>
      <c r="U15" s="28" t="s">
        <v>12</v>
      </c>
      <c r="Z15" s="28" t="s">
        <v>13</v>
      </c>
      <c r="AC15" s="27" t="s">
        <v>14</v>
      </c>
      <c r="AD15" s="28" t="s">
        <v>138</v>
      </c>
      <c r="AG15" s="63">
        <v>6000000</v>
      </c>
      <c r="AH15" s="64"/>
      <c r="AI15" s="65"/>
      <c r="AJ15" s="66">
        <f t="shared" si="6"/>
        <v>6000000</v>
      </c>
    </row>
    <row r="16" spans="1:36" s="21" customFormat="1" ht="12.75" customHeight="1">
      <c r="A16" s="26" t="s">
        <v>11</v>
      </c>
      <c r="B16" s="28" t="s">
        <v>17</v>
      </c>
      <c r="C16" s="28" t="s">
        <v>19</v>
      </c>
      <c r="E16" s="28" t="s">
        <v>17</v>
      </c>
      <c r="G16" s="28" t="s">
        <v>29</v>
      </c>
      <c r="J16" s="28" t="s">
        <v>35</v>
      </c>
      <c r="M16" s="28" t="s">
        <v>36</v>
      </c>
      <c r="U16" s="28" t="s">
        <v>12</v>
      </c>
      <c r="Z16" s="28" t="s">
        <v>13</v>
      </c>
      <c r="AC16" s="27" t="s">
        <v>14</v>
      </c>
      <c r="AD16" s="28" t="s">
        <v>138</v>
      </c>
      <c r="AG16" s="63">
        <v>7000000</v>
      </c>
      <c r="AH16" s="64"/>
      <c r="AI16" s="65"/>
      <c r="AJ16" s="66">
        <f t="shared" si="6"/>
        <v>7000000</v>
      </c>
    </row>
    <row r="17" spans="1:36" s="21" customFormat="1" ht="12.75" customHeight="1">
      <c r="A17" s="26" t="s">
        <v>11</v>
      </c>
      <c r="B17" s="28" t="s">
        <v>17</v>
      </c>
      <c r="C17" s="28" t="s">
        <v>19</v>
      </c>
      <c r="E17" s="28" t="s">
        <v>17</v>
      </c>
      <c r="G17" s="28" t="s">
        <v>29</v>
      </c>
      <c r="J17" s="28" t="s">
        <v>37</v>
      </c>
      <c r="M17" s="28" t="s">
        <v>38</v>
      </c>
      <c r="U17" s="28" t="s">
        <v>12</v>
      </c>
      <c r="Z17" s="28" t="s">
        <v>13</v>
      </c>
      <c r="AC17" s="27" t="s">
        <v>14</v>
      </c>
      <c r="AD17" s="28" t="s">
        <v>138</v>
      </c>
      <c r="AG17" s="63">
        <v>800000000</v>
      </c>
      <c r="AH17" s="64"/>
      <c r="AI17" s="65"/>
      <c r="AJ17" s="66">
        <f t="shared" si="6"/>
        <v>800000000</v>
      </c>
    </row>
    <row r="18" spans="1:36" s="21" customFormat="1" ht="12.75" customHeight="1">
      <c r="A18" s="26" t="s">
        <v>11</v>
      </c>
      <c r="B18" s="28" t="s">
        <v>17</v>
      </c>
      <c r="C18" s="28" t="s">
        <v>19</v>
      </c>
      <c r="E18" s="28" t="s">
        <v>17</v>
      </c>
      <c r="G18" s="28" t="s">
        <v>29</v>
      </c>
      <c r="J18" s="28" t="s">
        <v>39</v>
      </c>
      <c r="M18" s="28" t="s">
        <v>40</v>
      </c>
      <c r="U18" s="28" t="s">
        <v>12</v>
      </c>
      <c r="Z18" s="28" t="s">
        <v>13</v>
      </c>
      <c r="AC18" s="27" t="s">
        <v>14</v>
      </c>
      <c r="AD18" s="28" t="s">
        <v>138</v>
      </c>
      <c r="AG18" s="63">
        <v>800000000</v>
      </c>
      <c r="AH18" s="64"/>
      <c r="AI18" s="65"/>
      <c r="AJ18" s="66">
        <f t="shared" si="6"/>
        <v>800000000</v>
      </c>
    </row>
    <row r="19" spans="1:36" s="21" customFormat="1" ht="12.75" customHeight="1">
      <c r="A19" s="26" t="s">
        <v>11</v>
      </c>
      <c r="B19" s="28" t="s">
        <v>17</v>
      </c>
      <c r="C19" s="28" t="s">
        <v>19</v>
      </c>
      <c r="E19" s="28" t="s">
        <v>17</v>
      </c>
      <c r="G19" s="28" t="s">
        <v>29</v>
      </c>
      <c r="J19" s="28" t="s">
        <v>41</v>
      </c>
      <c r="M19" s="28" t="s">
        <v>42</v>
      </c>
      <c r="U19" s="28" t="s">
        <v>12</v>
      </c>
      <c r="Z19" s="28" t="s">
        <v>13</v>
      </c>
      <c r="AC19" s="27" t="s">
        <v>14</v>
      </c>
      <c r="AD19" s="28" t="s">
        <v>138</v>
      </c>
      <c r="AG19" s="63">
        <v>1618564254</v>
      </c>
      <c r="AH19" s="64"/>
      <c r="AI19" s="65"/>
      <c r="AJ19" s="66">
        <f t="shared" si="6"/>
        <v>1618564254</v>
      </c>
    </row>
    <row r="20" spans="1:36" s="21" customFormat="1" ht="12.75" customHeight="1">
      <c r="A20" s="26" t="s">
        <v>11</v>
      </c>
      <c r="B20" s="28" t="s">
        <v>17</v>
      </c>
      <c r="C20" s="28" t="s">
        <v>19</v>
      </c>
      <c r="E20" s="28" t="s">
        <v>17</v>
      </c>
      <c r="G20" s="28" t="s">
        <v>29</v>
      </c>
      <c r="J20" s="28" t="s">
        <v>43</v>
      </c>
      <c r="M20" s="28" t="s">
        <v>44</v>
      </c>
      <c r="U20" s="28" t="s">
        <v>12</v>
      </c>
      <c r="Z20" s="28" t="s">
        <v>13</v>
      </c>
      <c r="AC20" s="27" t="s">
        <v>14</v>
      </c>
      <c r="AD20" s="28" t="s">
        <v>138</v>
      </c>
      <c r="AG20" s="63">
        <v>80000000</v>
      </c>
      <c r="AH20" s="64"/>
      <c r="AI20" s="65"/>
      <c r="AJ20" s="66">
        <f t="shared" si="6"/>
        <v>80000000</v>
      </c>
    </row>
    <row r="21" spans="1:36" s="21" customFormat="1" ht="12.75" customHeight="1">
      <c r="A21" s="22" t="s">
        <v>11</v>
      </c>
      <c r="B21" s="23" t="s">
        <v>17</v>
      </c>
      <c r="C21" s="23" t="s">
        <v>19</v>
      </c>
      <c r="D21" s="24"/>
      <c r="E21" s="23" t="s">
        <v>17</v>
      </c>
      <c r="F21" s="24"/>
      <c r="G21" s="23" t="s">
        <v>45</v>
      </c>
      <c r="H21" s="24"/>
      <c r="I21" s="24"/>
      <c r="J21" s="23"/>
      <c r="K21" s="24"/>
      <c r="L21" s="24"/>
      <c r="M21" s="23" t="s">
        <v>46</v>
      </c>
      <c r="N21" s="24"/>
      <c r="O21" s="24"/>
      <c r="P21" s="24"/>
      <c r="Q21" s="24"/>
      <c r="R21" s="24"/>
      <c r="S21" s="24"/>
      <c r="T21" s="24"/>
      <c r="U21" s="23" t="s">
        <v>12</v>
      </c>
      <c r="V21" s="24"/>
      <c r="W21" s="24"/>
      <c r="X21" s="24"/>
      <c r="Y21" s="24"/>
      <c r="Z21" s="23" t="s">
        <v>13</v>
      </c>
      <c r="AA21" s="24"/>
      <c r="AB21" s="24"/>
      <c r="AC21" s="25" t="s">
        <v>14</v>
      </c>
      <c r="AD21" s="23" t="s">
        <v>138</v>
      </c>
      <c r="AE21" s="24"/>
      <c r="AF21" s="24"/>
      <c r="AG21" s="61">
        <v>185000000</v>
      </c>
      <c r="AH21" s="61">
        <f>SUM(AH22:AH23)</f>
        <v>0</v>
      </c>
      <c r="AI21" s="61">
        <f t="shared" ref="AI21:AJ21" si="7">SUM(AI22:AI23)</f>
        <v>0</v>
      </c>
      <c r="AJ21" s="62">
        <f t="shared" si="7"/>
        <v>185000000</v>
      </c>
    </row>
    <row r="22" spans="1:36" s="21" customFormat="1" ht="12.75" customHeight="1">
      <c r="A22" s="26" t="s">
        <v>11</v>
      </c>
      <c r="B22" s="28" t="s">
        <v>17</v>
      </c>
      <c r="C22" s="28" t="s">
        <v>19</v>
      </c>
      <c r="E22" s="28" t="s">
        <v>17</v>
      </c>
      <c r="G22" s="28" t="s">
        <v>45</v>
      </c>
      <c r="J22" s="28" t="s">
        <v>17</v>
      </c>
      <c r="M22" s="28" t="s">
        <v>47</v>
      </c>
      <c r="U22" s="28" t="s">
        <v>12</v>
      </c>
      <c r="Z22" s="28" t="s">
        <v>13</v>
      </c>
      <c r="AC22" s="27" t="s">
        <v>14</v>
      </c>
      <c r="AD22" s="28" t="s">
        <v>138</v>
      </c>
      <c r="AG22" s="63">
        <v>50000000</v>
      </c>
      <c r="AH22" s="64"/>
      <c r="AI22" s="65"/>
      <c r="AJ22" s="66">
        <f t="shared" ref="AJ22:AJ23" si="8">+AG22+AH22-AI22</f>
        <v>50000000</v>
      </c>
    </row>
    <row r="23" spans="1:36" s="21" customFormat="1" ht="12.75" customHeight="1">
      <c r="A23" s="26" t="s">
        <v>11</v>
      </c>
      <c r="B23" s="28" t="s">
        <v>17</v>
      </c>
      <c r="C23" s="28" t="s">
        <v>19</v>
      </c>
      <c r="E23" s="28" t="s">
        <v>17</v>
      </c>
      <c r="G23" s="28" t="s">
        <v>45</v>
      </c>
      <c r="J23" s="28" t="s">
        <v>48</v>
      </c>
      <c r="M23" s="28" t="s">
        <v>49</v>
      </c>
      <c r="U23" s="28" t="s">
        <v>12</v>
      </c>
      <c r="Z23" s="28" t="s">
        <v>13</v>
      </c>
      <c r="AC23" s="27" t="s">
        <v>14</v>
      </c>
      <c r="AD23" s="28" t="s">
        <v>138</v>
      </c>
      <c r="AG23" s="63">
        <v>135000000</v>
      </c>
      <c r="AH23" s="64"/>
      <c r="AI23" s="65"/>
      <c r="AJ23" s="66">
        <f t="shared" si="8"/>
        <v>135000000</v>
      </c>
    </row>
    <row r="24" spans="1:36" s="21" customFormat="1" ht="12.75" customHeight="1">
      <c r="A24" s="22" t="s">
        <v>11</v>
      </c>
      <c r="B24" s="23" t="s">
        <v>17</v>
      </c>
      <c r="C24" s="23" t="s">
        <v>19</v>
      </c>
      <c r="D24" s="24"/>
      <c r="E24" s="23" t="s">
        <v>22</v>
      </c>
      <c r="F24" s="24"/>
      <c r="G24" s="23"/>
      <c r="H24" s="24"/>
      <c r="I24" s="24"/>
      <c r="J24" s="23"/>
      <c r="K24" s="24"/>
      <c r="L24" s="24"/>
      <c r="M24" s="23" t="s">
        <v>50</v>
      </c>
      <c r="N24" s="24"/>
      <c r="O24" s="24"/>
      <c r="P24" s="24"/>
      <c r="Q24" s="24"/>
      <c r="R24" s="24"/>
      <c r="S24" s="24"/>
      <c r="T24" s="24"/>
      <c r="U24" s="23" t="s">
        <v>12</v>
      </c>
      <c r="V24" s="24"/>
      <c r="W24" s="24"/>
      <c r="X24" s="24"/>
      <c r="Y24" s="24"/>
      <c r="Z24" s="23" t="s">
        <v>13</v>
      </c>
      <c r="AA24" s="24"/>
      <c r="AB24" s="24"/>
      <c r="AC24" s="25" t="s">
        <v>14</v>
      </c>
      <c r="AD24" s="23" t="s">
        <v>138</v>
      </c>
      <c r="AE24" s="24"/>
      <c r="AF24" s="24"/>
      <c r="AG24" s="61">
        <v>1349162250</v>
      </c>
      <c r="AH24" s="61">
        <f>SUM(AH25:AH26)</f>
        <v>0</v>
      </c>
      <c r="AI24" s="61">
        <f t="shared" ref="AI24:AJ24" si="9">SUM(AI25:AI26)</f>
        <v>0</v>
      </c>
      <c r="AJ24" s="62">
        <f t="shared" si="9"/>
        <v>1349162250</v>
      </c>
    </row>
    <row r="25" spans="1:36" s="21" customFormat="1" ht="12.75" customHeight="1">
      <c r="A25" s="26" t="s">
        <v>11</v>
      </c>
      <c r="B25" s="28" t="s">
        <v>17</v>
      </c>
      <c r="C25" s="28" t="s">
        <v>19</v>
      </c>
      <c r="E25" s="28" t="s">
        <v>22</v>
      </c>
      <c r="G25" s="28" t="s">
        <v>33</v>
      </c>
      <c r="J25" s="28"/>
      <c r="M25" s="28" t="s">
        <v>51</v>
      </c>
      <c r="U25" s="28" t="s">
        <v>12</v>
      </c>
      <c r="Z25" s="28" t="s">
        <v>13</v>
      </c>
      <c r="AC25" s="27" t="s">
        <v>14</v>
      </c>
      <c r="AD25" s="28" t="s">
        <v>138</v>
      </c>
      <c r="AG25" s="63">
        <v>944413575</v>
      </c>
      <c r="AH25" s="64"/>
      <c r="AI25" s="65"/>
      <c r="AJ25" s="66">
        <f t="shared" ref="AJ25:AJ26" si="10">+AG25+AH25-AI25</f>
        <v>944413575</v>
      </c>
    </row>
    <row r="26" spans="1:36" s="21" customFormat="1" ht="12.75" customHeight="1">
      <c r="A26" s="26" t="s">
        <v>11</v>
      </c>
      <c r="B26" s="28" t="s">
        <v>17</v>
      </c>
      <c r="C26" s="28" t="s">
        <v>19</v>
      </c>
      <c r="E26" s="28" t="s">
        <v>22</v>
      </c>
      <c r="G26" s="28" t="s">
        <v>37</v>
      </c>
      <c r="J26" s="28"/>
      <c r="M26" s="28" t="s">
        <v>52</v>
      </c>
      <c r="U26" s="28" t="s">
        <v>12</v>
      </c>
      <c r="Z26" s="28" t="s">
        <v>13</v>
      </c>
      <c r="AC26" s="27" t="s">
        <v>14</v>
      </c>
      <c r="AD26" s="28" t="s">
        <v>138</v>
      </c>
      <c r="AG26" s="63">
        <v>404748675</v>
      </c>
      <c r="AH26" s="64"/>
      <c r="AI26" s="65"/>
      <c r="AJ26" s="66">
        <f t="shared" si="10"/>
        <v>404748675</v>
      </c>
    </row>
    <row r="27" spans="1:36" s="21" customFormat="1" ht="12.75" customHeight="1">
      <c r="A27" s="22" t="s">
        <v>11</v>
      </c>
      <c r="B27" s="23" t="s">
        <v>17</v>
      </c>
      <c r="C27" s="23" t="s">
        <v>19</v>
      </c>
      <c r="D27" s="24"/>
      <c r="E27" s="23" t="s">
        <v>29</v>
      </c>
      <c r="F27" s="24"/>
      <c r="G27" s="23"/>
      <c r="H27" s="24"/>
      <c r="I27" s="24"/>
      <c r="J27" s="23"/>
      <c r="K27" s="24"/>
      <c r="L27" s="24"/>
      <c r="M27" s="23" t="s">
        <v>53</v>
      </c>
      <c r="N27" s="24"/>
      <c r="O27" s="24"/>
      <c r="P27" s="24"/>
      <c r="Q27" s="24"/>
      <c r="R27" s="24"/>
      <c r="S27" s="24"/>
      <c r="T27" s="24"/>
      <c r="U27" s="23" t="s">
        <v>12</v>
      </c>
      <c r="V27" s="24"/>
      <c r="W27" s="24"/>
      <c r="X27" s="24"/>
      <c r="Y27" s="24"/>
      <c r="Z27" s="23" t="s">
        <v>13</v>
      </c>
      <c r="AA27" s="24"/>
      <c r="AB27" s="24"/>
      <c r="AC27" s="25" t="s">
        <v>14</v>
      </c>
      <c r="AD27" s="23" t="s">
        <v>138</v>
      </c>
      <c r="AE27" s="24"/>
      <c r="AF27" s="24"/>
      <c r="AG27" s="61">
        <v>7028322156</v>
      </c>
      <c r="AH27" s="61">
        <f>+AH28+AH32+AH37+AH38+AH39+AH40</f>
        <v>0</v>
      </c>
      <c r="AI27" s="61">
        <f t="shared" ref="AI27" si="11">+AI28+AI32+AI37+AI38+AI39+AI40</f>
        <v>0</v>
      </c>
      <c r="AJ27" s="62">
        <f>+AJ28+AJ32+AJ37+AJ38+AJ39+AJ40</f>
        <v>7028322156</v>
      </c>
    </row>
    <row r="28" spans="1:36" s="21" customFormat="1" ht="12.75" customHeight="1">
      <c r="A28" s="22" t="s">
        <v>11</v>
      </c>
      <c r="B28" s="23" t="s">
        <v>17</v>
      </c>
      <c r="C28" s="23" t="s">
        <v>19</v>
      </c>
      <c r="D28" s="24"/>
      <c r="E28" s="23" t="s">
        <v>29</v>
      </c>
      <c r="F28" s="24"/>
      <c r="G28" s="23" t="s">
        <v>17</v>
      </c>
      <c r="H28" s="24"/>
      <c r="I28" s="24"/>
      <c r="J28" s="23"/>
      <c r="K28" s="24"/>
      <c r="L28" s="24"/>
      <c r="M28" s="23" t="s">
        <v>54</v>
      </c>
      <c r="N28" s="24"/>
      <c r="O28" s="24"/>
      <c r="P28" s="24"/>
      <c r="Q28" s="24"/>
      <c r="R28" s="24"/>
      <c r="S28" s="24"/>
      <c r="T28" s="24"/>
      <c r="U28" s="23" t="s">
        <v>12</v>
      </c>
      <c r="V28" s="24"/>
      <c r="W28" s="24"/>
      <c r="X28" s="24"/>
      <c r="Y28" s="24"/>
      <c r="Z28" s="23" t="s">
        <v>13</v>
      </c>
      <c r="AA28" s="24"/>
      <c r="AB28" s="24"/>
      <c r="AC28" s="25" t="s">
        <v>14</v>
      </c>
      <c r="AD28" s="23" t="s">
        <v>138</v>
      </c>
      <c r="AE28" s="24"/>
      <c r="AF28" s="24"/>
      <c r="AG28" s="61">
        <v>2855000000</v>
      </c>
      <c r="AH28" s="61">
        <f>SUM(AH29:AH31)</f>
        <v>0</v>
      </c>
      <c r="AI28" s="61">
        <f t="shared" ref="AI28" si="12">SUM(AI29:AI31)</f>
        <v>0</v>
      </c>
      <c r="AJ28" s="62">
        <f>SUM(AJ29:AJ31)</f>
        <v>2855000000</v>
      </c>
    </row>
    <row r="29" spans="1:36" s="21" customFormat="1" ht="12.75" customHeight="1">
      <c r="A29" s="26" t="s">
        <v>11</v>
      </c>
      <c r="B29" s="28" t="s">
        <v>17</v>
      </c>
      <c r="C29" s="28" t="s">
        <v>19</v>
      </c>
      <c r="E29" s="28" t="s">
        <v>29</v>
      </c>
      <c r="G29" s="28" t="s">
        <v>17</v>
      </c>
      <c r="J29" s="28" t="s">
        <v>17</v>
      </c>
      <c r="M29" s="28" t="s">
        <v>55</v>
      </c>
      <c r="U29" s="28" t="s">
        <v>12</v>
      </c>
      <c r="Z29" s="28" t="s">
        <v>13</v>
      </c>
      <c r="AC29" s="27" t="s">
        <v>14</v>
      </c>
      <c r="AD29" s="28" t="s">
        <v>138</v>
      </c>
      <c r="AG29" s="63">
        <v>670000000</v>
      </c>
      <c r="AH29" s="64"/>
      <c r="AI29" s="65"/>
      <c r="AJ29" s="66">
        <f t="shared" ref="AJ29:AJ31" si="13">+AG29+AH29-AI29</f>
        <v>670000000</v>
      </c>
    </row>
    <row r="30" spans="1:36" s="21" customFormat="1" ht="12.75" customHeight="1">
      <c r="A30" s="26" t="s">
        <v>11</v>
      </c>
      <c r="B30" s="28" t="s">
        <v>17</v>
      </c>
      <c r="C30" s="28" t="s">
        <v>19</v>
      </c>
      <c r="E30" s="28" t="s">
        <v>29</v>
      </c>
      <c r="G30" s="28" t="s">
        <v>17</v>
      </c>
      <c r="J30" s="28" t="s">
        <v>48</v>
      </c>
      <c r="M30" s="28" t="s">
        <v>56</v>
      </c>
      <c r="U30" s="28" t="s">
        <v>12</v>
      </c>
      <c r="Z30" s="28" t="s">
        <v>13</v>
      </c>
      <c r="AC30" s="27" t="s">
        <v>14</v>
      </c>
      <c r="AD30" s="28" t="s">
        <v>138</v>
      </c>
      <c r="AG30" s="63">
        <v>1035000000</v>
      </c>
      <c r="AH30" s="64"/>
      <c r="AI30" s="65"/>
      <c r="AJ30" s="66">
        <f t="shared" si="13"/>
        <v>1035000000</v>
      </c>
    </row>
    <row r="31" spans="1:36" s="21" customFormat="1" ht="12.75" customHeight="1">
      <c r="A31" s="26" t="s">
        <v>11</v>
      </c>
      <c r="B31" s="28" t="s">
        <v>17</v>
      </c>
      <c r="C31" s="28" t="s">
        <v>19</v>
      </c>
      <c r="E31" s="28" t="s">
        <v>29</v>
      </c>
      <c r="G31" s="28" t="s">
        <v>17</v>
      </c>
      <c r="J31" s="28" t="s">
        <v>24</v>
      </c>
      <c r="M31" s="28" t="s">
        <v>57</v>
      </c>
      <c r="U31" s="28" t="s">
        <v>12</v>
      </c>
      <c r="Z31" s="28" t="s">
        <v>13</v>
      </c>
      <c r="AC31" s="27" t="s">
        <v>14</v>
      </c>
      <c r="AD31" s="28" t="s">
        <v>138</v>
      </c>
      <c r="AG31" s="63">
        <v>1150000000</v>
      </c>
      <c r="AH31" s="64"/>
      <c r="AI31" s="65"/>
      <c r="AJ31" s="66">
        <f t="shared" si="13"/>
        <v>1150000000</v>
      </c>
    </row>
    <row r="32" spans="1:36" s="21" customFormat="1" ht="12.75" customHeight="1">
      <c r="A32" s="22" t="s">
        <v>11</v>
      </c>
      <c r="B32" s="23" t="s">
        <v>17</v>
      </c>
      <c r="C32" s="23" t="s">
        <v>19</v>
      </c>
      <c r="D32" s="24"/>
      <c r="E32" s="23" t="s">
        <v>29</v>
      </c>
      <c r="F32" s="24"/>
      <c r="G32" s="23" t="s">
        <v>22</v>
      </c>
      <c r="H32" s="24"/>
      <c r="I32" s="24"/>
      <c r="J32" s="23"/>
      <c r="K32" s="24"/>
      <c r="L32" s="24"/>
      <c r="M32" s="23" t="s">
        <v>58</v>
      </c>
      <c r="N32" s="24"/>
      <c r="O32" s="24"/>
      <c r="P32" s="24"/>
      <c r="Q32" s="24"/>
      <c r="R32" s="24"/>
      <c r="S32" s="24"/>
      <c r="T32" s="24"/>
      <c r="U32" s="23" t="s">
        <v>12</v>
      </c>
      <c r="V32" s="24"/>
      <c r="W32" s="24"/>
      <c r="X32" s="24"/>
      <c r="Y32" s="24"/>
      <c r="Z32" s="23" t="s">
        <v>13</v>
      </c>
      <c r="AA32" s="24"/>
      <c r="AB32" s="24"/>
      <c r="AC32" s="25" t="s">
        <v>14</v>
      </c>
      <c r="AD32" s="23" t="s">
        <v>138</v>
      </c>
      <c r="AE32" s="24"/>
      <c r="AF32" s="24"/>
      <c r="AG32" s="61">
        <v>3243322156</v>
      </c>
      <c r="AH32" s="61">
        <f>SUM(AH33:AH36)</f>
        <v>0</v>
      </c>
      <c r="AI32" s="61">
        <f t="shared" ref="AI32:AJ32" si="14">SUM(AI33:AI36)</f>
        <v>0</v>
      </c>
      <c r="AJ32" s="62">
        <f t="shared" si="14"/>
        <v>3243322156</v>
      </c>
    </row>
    <row r="33" spans="1:36" s="21" customFormat="1" ht="12.75" customHeight="1">
      <c r="A33" s="26" t="s">
        <v>11</v>
      </c>
      <c r="B33" s="28" t="s">
        <v>17</v>
      </c>
      <c r="C33" s="28" t="s">
        <v>19</v>
      </c>
      <c r="E33" s="28" t="s">
        <v>29</v>
      </c>
      <c r="G33" s="28" t="s">
        <v>22</v>
      </c>
      <c r="J33" s="28" t="s">
        <v>22</v>
      </c>
      <c r="M33" s="28" t="s">
        <v>59</v>
      </c>
      <c r="U33" s="28" t="s">
        <v>12</v>
      </c>
      <c r="Z33" s="28" t="s">
        <v>13</v>
      </c>
      <c r="AC33" s="27" t="s">
        <v>14</v>
      </c>
      <c r="AD33" s="28" t="s">
        <v>138</v>
      </c>
      <c r="AG33" s="63">
        <v>2169736280</v>
      </c>
      <c r="AH33" s="64"/>
      <c r="AI33" s="65"/>
      <c r="AJ33" s="66">
        <f t="shared" ref="AJ33:AJ40" si="15">+AG33+AH33-AI33</f>
        <v>2169736280</v>
      </c>
    </row>
    <row r="34" spans="1:36" s="21" customFormat="1" ht="12.75" customHeight="1">
      <c r="A34" s="26" t="s">
        <v>11</v>
      </c>
      <c r="B34" s="28" t="s">
        <v>17</v>
      </c>
      <c r="C34" s="28" t="s">
        <v>19</v>
      </c>
      <c r="E34" s="28" t="s">
        <v>29</v>
      </c>
      <c r="G34" s="28" t="s">
        <v>22</v>
      </c>
      <c r="J34" s="28" t="s">
        <v>48</v>
      </c>
      <c r="M34" s="28" t="s">
        <v>60</v>
      </c>
      <c r="U34" s="28" t="s">
        <v>12</v>
      </c>
      <c r="Z34" s="28" t="s">
        <v>13</v>
      </c>
      <c r="AC34" s="27" t="s">
        <v>14</v>
      </c>
      <c r="AD34" s="28" t="s">
        <v>138</v>
      </c>
      <c r="AG34" s="63">
        <v>830000000</v>
      </c>
      <c r="AH34" s="64"/>
      <c r="AI34" s="65"/>
      <c r="AJ34" s="66">
        <f t="shared" si="15"/>
        <v>830000000</v>
      </c>
    </row>
    <row r="35" spans="1:36" s="21" customFormat="1" ht="12.75" customHeight="1">
      <c r="A35" s="26" t="s">
        <v>11</v>
      </c>
      <c r="B35" s="28" t="s">
        <v>17</v>
      </c>
      <c r="C35" s="28" t="s">
        <v>19</v>
      </c>
      <c r="E35" s="28" t="s">
        <v>29</v>
      </c>
      <c r="G35" s="28" t="s">
        <v>22</v>
      </c>
      <c r="J35" s="28" t="s">
        <v>61</v>
      </c>
      <c r="M35" s="28" t="s">
        <v>62</v>
      </c>
      <c r="U35" s="28" t="s">
        <v>12</v>
      </c>
      <c r="Z35" s="28" t="s">
        <v>13</v>
      </c>
      <c r="AC35" s="27" t="s">
        <v>14</v>
      </c>
      <c r="AD35" s="28" t="s">
        <v>138</v>
      </c>
      <c r="AG35" s="63">
        <v>135000000</v>
      </c>
      <c r="AH35" s="64"/>
      <c r="AI35" s="65"/>
      <c r="AJ35" s="66">
        <f t="shared" si="15"/>
        <v>135000000</v>
      </c>
    </row>
    <row r="36" spans="1:36" s="21" customFormat="1" ht="12.75" customHeight="1">
      <c r="A36" s="26" t="s">
        <v>11</v>
      </c>
      <c r="B36" s="28" t="s">
        <v>17</v>
      </c>
      <c r="C36" s="28" t="s">
        <v>19</v>
      </c>
      <c r="E36" s="28" t="s">
        <v>29</v>
      </c>
      <c r="G36" s="28" t="s">
        <v>22</v>
      </c>
      <c r="J36" s="28" t="s">
        <v>63</v>
      </c>
      <c r="M36" s="28" t="s">
        <v>64</v>
      </c>
      <c r="U36" s="28" t="s">
        <v>12</v>
      </c>
      <c r="Z36" s="28" t="s">
        <v>13</v>
      </c>
      <c r="AC36" s="27" t="s">
        <v>14</v>
      </c>
      <c r="AD36" s="28" t="s">
        <v>138</v>
      </c>
      <c r="AG36" s="63">
        <v>108585876</v>
      </c>
      <c r="AH36" s="64"/>
      <c r="AI36" s="65"/>
      <c r="AJ36" s="66">
        <f t="shared" si="15"/>
        <v>108585876</v>
      </c>
    </row>
    <row r="37" spans="1:36" s="31" customFormat="1" ht="12.75" customHeight="1">
      <c r="A37" s="29" t="s">
        <v>11</v>
      </c>
      <c r="B37" s="30" t="s">
        <v>17</v>
      </c>
      <c r="C37" s="30" t="s">
        <v>19</v>
      </c>
      <c r="E37" s="30" t="s">
        <v>29</v>
      </c>
      <c r="G37" s="30" t="s">
        <v>61</v>
      </c>
      <c r="J37" s="30"/>
      <c r="M37" s="30" t="s">
        <v>65</v>
      </c>
      <c r="U37" s="30" t="s">
        <v>12</v>
      </c>
      <c r="Z37" s="30" t="s">
        <v>13</v>
      </c>
      <c r="AC37" s="32" t="s">
        <v>14</v>
      </c>
      <c r="AD37" s="30" t="s">
        <v>138</v>
      </c>
      <c r="AG37" s="67">
        <v>520000000</v>
      </c>
      <c r="AH37" s="68"/>
      <c r="AI37" s="69"/>
      <c r="AJ37" s="70">
        <f t="shared" si="15"/>
        <v>520000000</v>
      </c>
    </row>
    <row r="38" spans="1:36" s="31" customFormat="1" ht="12.75" customHeight="1">
      <c r="A38" s="29" t="s">
        <v>11</v>
      </c>
      <c r="B38" s="30" t="s">
        <v>17</v>
      </c>
      <c r="C38" s="30" t="s">
        <v>19</v>
      </c>
      <c r="E38" s="30" t="s">
        <v>29</v>
      </c>
      <c r="G38" s="30" t="s">
        <v>63</v>
      </c>
      <c r="J38" s="30"/>
      <c r="M38" s="30" t="s">
        <v>66</v>
      </c>
      <c r="U38" s="30" t="s">
        <v>12</v>
      </c>
      <c r="Z38" s="30" t="s">
        <v>13</v>
      </c>
      <c r="AC38" s="32" t="s">
        <v>14</v>
      </c>
      <c r="AD38" s="30" t="s">
        <v>138</v>
      </c>
      <c r="AG38" s="67">
        <v>105000000</v>
      </c>
      <c r="AH38" s="68"/>
      <c r="AI38" s="69"/>
      <c r="AJ38" s="70">
        <f t="shared" si="15"/>
        <v>105000000</v>
      </c>
    </row>
    <row r="39" spans="1:36" s="31" customFormat="1" ht="12.75" customHeight="1">
      <c r="A39" s="29" t="s">
        <v>11</v>
      </c>
      <c r="B39" s="30" t="s">
        <v>17</v>
      </c>
      <c r="C39" s="30" t="s">
        <v>19</v>
      </c>
      <c r="E39" s="30" t="s">
        <v>29</v>
      </c>
      <c r="G39" s="30" t="s">
        <v>67</v>
      </c>
      <c r="J39" s="30"/>
      <c r="M39" s="30" t="s">
        <v>68</v>
      </c>
      <c r="U39" s="30" t="s">
        <v>12</v>
      </c>
      <c r="Z39" s="30" t="s">
        <v>13</v>
      </c>
      <c r="AC39" s="32" t="s">
        <v>14</v>
      </c>
      <c r="AD39" s="30" t="s">
        <v>138</v>
      </c>
      <c r="AG39" s="67">
        <v>105000000</v>
      </c>
      <c r="AH39" s="68"/>
      <c r="AI39" s="69"/>
      <c r="AJ39" s="70">
        <f t="shared" si="15"/>
        <v>105000000</v>
      </c>
    </row>
    <row r="40" spans="1:36" s="31" customFormat="1" ht="12.75" customHeight="1">
      <c r="A40" s="29" t="s">
        <v>11</v>
      </c>
      <c r="B40" s="30" t="s">
        <v>17</v>
      </c>
      <c r="C40" s="30" t="s">
        <v>19</v>
      </c>
      <c r="E40" s="30" t="s">
        <v>29</v>
      </c>
      <c r="G40" s="30" t="s">
        <v>45</v>
      </c>
      <c r="J40" s="30"/>
      <c r="M40" s="30" t="s">
        <v>69</v>
      </c>
      <c r="U40" s="30" t="s">
        <v>12</v>
      </c>
      <c r="Z40" s="30" t="s">
        <v>13</v>
      </c>
      <c r="AC40" s="32" t="s">
        <v>14</v>
      </c>
      <c r="AD40" s="30" t="s">
        <v>138</v>
      </c>
      <c r="AG40" s="67">
        <v>200000000</v>
      </c>
      <c r="AH40" s="68"/>
      <c r="AI40" s="69"/>
      <c r="AJ40" s="70">
        <f t="shared" si="15"/>
        <v>200000000</v>
      </c>
    </row>
    <row r="41" spans="1:36" s="21" customFormat="1" ht="15.75" customHeight="1">
      <c r="A41" s="33" t="s">
        <v>11</v>
      </c>
      <c r="B41" s="34" t="s">
        <v>22</v>
      </c>
      <c r="C41" s="34"/>
      <c r="D41" s="35"/>
      <c r="E41" s="34"/>
      <c r="F41" s="35"/>
      <c r="G41" s="34"/>
      <c r="H41" s="35"/>
      <c r="I41" s="35"/>
      <c r="J41" s="34"/>
      <c r="K41" s="35"/>
      <c r="L41" s="35"/>
      <c r="M41" s="34" t="s">
        <v>70</v>
      </c>
      <c r="N41" s="35"/>
      <c r="O41" s="35"/>
      <c r="P41" s="35"/>
      <c r="Q41" s="35"/>
      <c r="R41" s="35"/>
      <c r="S41" s="35"/>
      <c r="T41" s="35"/>
      <c r="U41" s="34" t="s">
        <v>12</v>
      </c>
      <c r="V41" s="35"/>
      <c r="W41" s="35"/>
      <c r="X41" s="35"/>
      <c r="Y41" s="35"/>
      <c r="Z41" s="34" t="s">
        <v>13</v>
      </c>
      <c r="AA41" s="35"/>
      <c r="AB41" s="35"/>
      <c r="AC41" s="36" t="s">
        <v>14</v>
      </c>
      <c r="AD41" s="34" t="s">
        <v>138</v>
      </c>
      <c r="AE41" s="35"/>
      <c r="AF41" s="35"/>
      <c r="AG41" s="71">
        <f>+AG42+AG47</f>
        <v>7793845940</v>
      </c>
      <c r="AH41" s="71">
        <f t="shared" ref="AH41:AI41" si="16">+AH42+AH47</f>
        <v>0</v>
      </c>
      <c r="AI41" s="71">
        <f t="shared" si="16"/>
        <v>0</v>
      </c>
      <c r="AJ41" s="72">
        <f>+AJ42+AJ47</f>
        <v>7793845940</v>
      </c>
    </row>
    <row r="42" spans="1:36" s="21" customFormat="1" ht="12.75" customHeight="1">
      <c r="A42" s="37" t="s">
        <v>11</v>
      </c>
      <c r="B42" s="38" t="s">
        <v>22</v>
      </c>
      <c r="C42" s="38" t="s">
        <v>19</v>
      </c>
      <c r="D42" s="39"/>
      <c r="E42" s="38" t="s">
        <v>48</v>
      </c>
      <c r="F42" s="39"/>
      <c r="G42" s="38"/>
      <c r="H42" s="39"/>
      <c r="I42" s="39"/>
      <c r="J42" s="38"/>
      <c r="K42" s="39"/>
      <c r="L42" s="39"/>
      <c r="M42" s="38" t="s">
        <v>71</v>
      </c>
      <c r="N42" s="39"/>
      <c r="O42" s="39"/>
      <c r="P42" s="39"/>
      <c r="Q42" s="39"/>
      <c r="R42" s="39"/>
      <c r="S42" s="39"/>
      <c r="T42" s="39"/>
      <c r="U42" s="38" t="s">
        <v>12</v>
      </c>
      <c r="V42" s="39"/>
      <c r="W42" s="39"/>
      <c r="X42" s="39"/>
      <c r="Y42" s="39"/>
      <c r="Z42" s="38" t="s">
        <v>13</v>
      </c>
      <c r="AA42" s="39"/>
      <c r="AB42" s="39"/>
      <c r="AC42" s="40" t="s">
        <v>14</v>
      </c>
      <c r="AD42" s="38" t="s">
        <v>138</v>
      </c>
      <c r="AE42" s="39"/>
      <c r="AF42" s="39"/>
      <c r="AG42" s="73">
        <v>50000000</v>
      </c>
      <c r="AH42" s="73"/>
      <c r="AI42" s="73"/>
      <c r="AJ42" s="74">
        <f>+AJ43+AJ45</f>
        <v>50000000</v>
      </c>
    </row>
    <row r="43" spans="1:36" s="31" customFormat="1" ht="12.75" customHeight="1">
      <c r="A43" s="41" t="s">
        <v>11</v>
      </c>
      <c r="B43" s="42" t="s">
        <v>22</v>
      </c>
      <c r="C43" s="42" t="s">
        <v>19</v>
      </c>
      <c r="D43" s="43"/>
      <c r="E43" s="42" t="s">
        <v>48</v>
      </c>
      <c r="F43" s="43"/>
      <c r="G43" s="42" t="s">
        <v>72</v>
      </c>
      <c r="H43" s="43"/>
      <c r="I43" s="43"/>
      <c r="J43" s="42"/>
      <c r="K43" s="43"/>
      <c r="L43" s="43"/>
      <c r="M43" s="42" t="s">
        <v>73</v>
      </c>
      <c r="N43" s="43"/>
      <c r="O43" s="43"/>
      <c r="P43" s="43"/>
      <c r="Q43" s="43"/>
      <c r="R43" s="43"/>
      <c r="S43" s="43"/>
      <c r="T43" s="43"/>
      <c r="U43" s="42" t="s">
        <v>12</v>
      </c>
      <c r="V43" s="43"/>
      <c r="W43" s="43"/>
      <c r="X43" s="43"/>
      <c r="Y43" s="43"/>
      <c r="Z43" s="42" t="s">
        <v>13</v>
      </c>
      <c r="AA43" s="43"/>
      <c r="AB43" s="43"/>
      <c r="AC43" s="44" t="s">
        <v>14</v>
      </c>
      <c r="AD43" s="42" t="s">
        <v>138</v>
      </c>
      <c r="AE43" s="43"/>
      <c r="AF43" s="43"/>
      <c r="AG43" s="75">
        <v>35000000</v>
      </c>
      <c r="AH43" s="75"/>
      <c r="AI43" s="75"/>
      <c r="AJ43" s="70">
        <f>+AJ44</f>
        <v>35000000</v>
      </c>
    </row>
    <row r="44" spans="1:36" s="21" customFormat="1" ht="12.75" customHeight="1">
      <c r="A44" s="26" t="s">
        <v>11</v>
      </c>
      <c r="B44" s="28" t="s">
        <v>22</v>
      </c>
      <c r="C44" s="28" t="s">
        <v>19</v>
      </c>
      <c r="E44" s="28" t="s">
        <v>48</v>
      </c>
      <c r="G44" s="28" t="s">
        <v>72</v>
      </c>
      <c r="J44" s="28" t="s">
        <v>22</v>
      </c>
      <c r="M44" s="28" t="s">
        <v>74</v>
      </c>
      <c r="U44" s="28" t="s">
        <v>12</v>
      </c>
      <c r="Z44" s="28" t="s">
        <v>13</v>
      </c>
      <c r="AC44" s="27" t="s">
        <v>14</v>
      </c>
      <c r="AD44" s="28" t="s">
        <v>138</v>
      </c>
      <c r="AG44" s="63">
        <v>35000000</v>
      </c>
      <c r="AH44" s="64"/>
      <c r="AI44" s="65"/>
      <c r="AJ44" s="66">
        <f>+AG44+AH44-AI44</f>
        <v>35000000</v>
      </c>
    </row>
    <row r="45" spans="1:36" s="31" customFormat="1" ht="12.75" customHeight="1">
      <c r="A45" s="41" t="s">
        <v>11</v>
      </c>
      <c r="B45" s="42" t="s">
        <v>22</v>
      </c>
      <c r="C45" s="42" t="s">
        <v>19</v>
      </c>
      <c r="D45" s="43"/>
      <c r="E45" s="42" t="s">
        <v>48</v>
      </c>
      <c r="F45" s="43"/>
      <c r="G45" s="42" t="s">
        <v>75</v>
      </c>
      <c r="H45" s="43"/>
      <c r="I45" s="43"/>
      <c r="J45" s="42"/>
      <c r="K45" s="43"/>
      <c r="L45" s="43"/>
      <c r="M45" s="42" t="s">
        <v>76</v>
      </c>
      <c r="N45" s="43"/>
      <c r="O45" s="43"/>
      <c r="P45" s="43"/>
      <c r="Q45" s="43"/>
      <c r="R45" s="43"/>
      <c r="S45" s="43"/>
      <c r="T45" s="43"/>
      <c r="U45" s="42" t="s">
        <v>12</v>
      </c>
      <c r="V45" s="43"/>
      <c r="W45" s="43"/>
      <c r="X45" s="43"/>
      <c r="Y45" s="43"/>
      <c r="Z45" s="42" t="s">
        <v>13</v>
      </c>
      <c r="AA45" s="43"/>
      <c r="AB45" s="43"/>
      <c r="AC45" s="44" t="s">
        <v>14</v>
      </c>
      <c r="AD45" s="42" t="s">
        <v>138</v>
      </c>
      <c r="AE45" s="43"/>
      <c r="AF45" s="43"/>
      <c r="AG45" s="75">
        <v>15000000</v>
      </c>
      <c r="AH45" s="75"/>
      <c r="AI45" s="75"/>
      <c r="AJ45" s="70">
        <f>+AJ46</f>
        <v>15000000</v>
      </c>
    </row>
    <row r="46" spans="1:36" s="21" customFormat="1" ht="12.75" customHeight="1">
      <c r="A46" s="26" t="s">
        <v>11</v>
      </c>
      <c r="B46" s="28" t="s">
        <v>22</v>
      </c>
      <c r="C46" s="28" t="s">
        <v>19</v>
      </c>
      <c r="D46" s="28"/>
      <c r="E46" s="28" t="s">
        <v>48</v>
      </c>
      <c r="F46" s="28"/>
      <c r="G46" s="28" t="s">
        <v>75</v>
      </c>
      <c r="H46" s="28"/>
      <c r="I46" s="28"/>
      <c r="J46" s="28" t="s">
        <v>17</v>
      </c>
      <c r="K46" s="28"/>
      <c r="L46" s="28"/>
      <c r="M46" s="28" t="s">
        <v>77</v>
      </c>
      <c r="N46" s="28"/>
      <c r="O46" s="28"/>
      <c r="P46" s="28"/>
      <c r="Q46" s="28"/>
      <c r="R46" s="28"/>
      <c r="S46" s="28"/>
      <c r="T46" s="28"/>
      <c r="U46" s="28" t="s">
        <v>12</v>
      </c>
      <c r="Z46" s="28" t="s">
        <v>13</v>
      </c>
      <c r="AC46" s="27" t="s">
        <v>14</v>
      </c>
      <c r="AD46" s="28" t="s">
        <v>138</v>
      </c>
      <c r="AG46" s="63">
        <v>15000000</v>
      </c>
      <c r="AH46" s="64"/>
      <c r="AI46" s="65"/>
      <c r="AJ46" s="66">
        <f>+AG46+AH46-AI46</f>
        <v>15000000</v>
      </c>
    </row>
    <row r="47" spans="1:36" s="21" customFormat="1" ht="12.75" customHeight="1">
      <c r="A47" s="37" t="s">
        <v>11</v>
      </c>
      <c r="B47" s="38" t="s">
        <v>22</v>
      </c>
      <c r="C47" s="38" t="s">
        <v>19</v>
      </c>
      <c r="D47" s="39"/>
      <c r="E47" s="38" t="s">
        <v>24</v>
      </c>
      <c r="F47" s="39"/>
      <c r="G47" s="38"/>
      <c r="H47" s="39"/>
      <c r="I47" s="39"/>
      <c r="J47" s="38"/>
      <c r="K47" s="39"/>
      <c r="L47" s="39"/>
      <c r="M47" s="38" t="s">
        <v>78</v>
      </c>
      <c r="N47" s="39"/>
      <c r="O47" s="39"/>
      <c r="P47" s="39"/>
      <c r="Q47" s="39"/>
      <c r="R47" s="39"/>
      <c r="S47" s="39"/>
      <c r="T47" s="39"/>
      <c r="U47" s="38" t="s">
        <v>12</v>
      </c>
      <c r="V47" s="39"/>
      <c r="W47" s="39"/>
      <c r="X47" s="39"/>
      <c r="Y47" s="39"/>
      <c r="Z47" s="38" t="s">
        <v>13</v>
      </c>
      <c r="AA47" s="39"/>
      <c r="AB47" s="39"/>
      <c r="AC47" s="40" t="s">
        <v>14</v>
      </c>
      <c r="AD47" s="38" t="s">
        <v>138</v>
      </c>
      <c r="AE47" s="39"/>
      <c r="AF47" s="39"/>
      <c r="AG47" s="73">
        <v>7743845940</v>
      </c>
      <c r="AH47" s="73">
        <f t="shared" ref="AH47:AI47" si="17">+AH48+AH50+AH53+AH60+AH67+AH71+AH74+AH80+AH82+AH85+AH88+AH89+AH93+AH95+AH97</f>
        <v>0</v>
      </c>
      <c r="AI47" s="73">
        <f t="shared" si="17"/>
        <v>0</v>
      </c>
      <c r="AJ47" s="74">
        <f>+AJ48+AJ50+AJ53+AJ60+AJ67+AJ71+AJ74+AJ80+AJ82+AJ85+AJ88+AJ89+AJ93+AJ95+AJ97</f>
        <v>7743845940</v>
      </c>
    </row>
    <row r="48" spans="1:36" s="21" customFormat="1" ht="12.75" customHeight="1">
      <c r="A48" s="22" t="s">
        <v>11</v>
      </c>
      <c r="B48" s="23" t="s">
        <v>22</v>
      </c>
      <c r="C48" s="23" t="s">
        <v>19</v>
      </c>
      <c r="D48" s="24"/>
      <c r="E48" s="23" t="s">
        <v>24</v>
      </c>
      <c r="F48" s="24"/>
      <c r="G48" s="23" t="s">
        <v>17</v>
      </c>
      <c r="H48" s="24"/>
      <c r="I48" s="24"/>
      <c r="J48" s="23"/>
      <c r="K48" s="24"/>
      <c r="L48" s="24"/>
      <c r="M48" s="23" t="s">
        <v>79</v>
      </c>
      <c r="N48" s="24"/>
      <c r="O48" s="24"/>
      <c r="P48" s="24"/>
      <c r="Q48" s="24"/>
      <c r="R48" s="24"/>
      <c r="S48" s="24"/>
      <c r="T48" s="24"/>
      <c r="U48" s="23" t="s">
        <v>12</v>
      </c>
      <c r="V48" s="24"/>
      <c r="W48" s="24"/>
      <c r="X48" s="24"/>
      <c r="Y48" s="24"/>
      <c r="Z48" s="23" t="s">
        <v>13</v>
      </c>
      <c r="AA48" s="24"/>
      <c r="AB48" s="24"/>
      <c r="AC48" s="25" t="s">
        <v>14</v>
      </c>
      <c r="AD48" s="23" t="s">
        <v>138</v>
      </c>
      <c r="AE48" s="24"/>
      <c r="AF48" s="24"/>
      <c r="AG48" s="61">
        <v>50000000</v>
      </c>
      <c r="AH48" s="61"/>
      <c r="AI48" s="61"/>
      <c r="AJ48" s="76">
        <f>+AJ49</f>
        <v>50000000</v>
      </c>
    </row>
    <row r="49" spans="1:36" s="21" customFormat="1" ht="12.75" customHeight="1">
      <c r="A49" s="26" t="s">
        <v>11</v>
      </c>
      <c r="B49" s="28" t="s">
        <v>22</v>
      </c>
      <c r="C49" s="28" t="s">
        <v>19</v>
      </c>
      <c r="E49" s="28" t="s">
        <v>24</v>
      </c>
      <c r="G49" s="28" t="s">
        <v>17</v>
      </c>
      <c r="J49" s="28" t="s">
        <v>80</v>
      </c>
      <c r="M49" s="28" t="s">
        <v>81</v>
      </c>
      <c r="U49" s="28" t="s">
        <v>12</v>
      </c>
      <c r="Z49" s="28" t="s">
        <v>13</v>
      </c>
      <c r="AC49" s="27" t="s">
        <v>14</v>
      </c>
      <c r="AD49" s="28" t="s">
        <v>138</v>
      </c>
      <c r="AG49" s="63">
        <v>50000000</v>
      </c>
      <c r="AH49" s="64"/>
      <c r="AI49" s="65"/>
      <c r="AJ49" s="66">
        <f>+AG49+AH49-AI49</f>
        <v>50000000</v>
      </c>
    </row>
    <row r="50" spans="1:36" s="21" customFormat="1" ht="12.75" customHeight="1">
      <c r="A50" s="22" t="s">
        <v>11</v>
      </c>
      <c r="B50" s="23" t="s">
        <v>22</v>
      </c>
      <c r="C50" s="23" t="s">
        <v>19</v>
      </c>
      <c r="D50" s="24"/>
      <c r="E50" s="23" t="s">
        <v>24</v>
      </c>
      <c r="F50" s="24"/>
      <c r="G50" s="23" t="s">
        <v>22</v>
      </c>
      <c r="H50" s="24"/>
      <c r="I50" s="24"/>
      <c r="J50" s="23"/>
      <c r="K50" s="24"/>
      <c r="L50" s="24"/>
      <c r="M50" s="23" t="s">
        <v>82</v>
      </c>
      <c r="N50" s="24"/>
      <c r="O50" s="24"/>
      <c r="P50" s="24"/>
      <c r="Q50" s="24"/>
      <c r="R50" s="24"/>
      <c r="S50" s="24"/>
      <c r="T50" s="24"/>
      <c r="U50" s="23" t="s">
        <v>12</v>
      </c>
      <c r="V50" s="24"/>
      <c r="W50" s="24"/>
      <c r="X50" s="24"/>
      <c r="Y50" s="24"/>
      <c r="Z50" s="23" t="s">
        <v>13</v>
      </c>
      <c r="AA50" s="24"/>
      <c r="AB50" s="24"/>
      <c r="AC50" s="25" t="s">
        <v>14</v>
      </c>
      <c r="AD50" s="23" t="s">
        <v>138</v>
      </c>
      <c r="AE50" s="24"/>
      <c r="AF50" s="24"/>
      <c r="AG50" s="61">
        <v>200400000</v>
      </c>
      <c r="AH50" s="61"/>
      <c r="AI50" s="61"/>
      <c r="AJ50" s="76">
        <f>SUM(AJ51:AJ52)</f>
        <v>200400000</v>
      </c>
    </row>
    <row r="51" spans="1:36" s="21" customFormat="1" ht="12.75" customHeight="1">
      <c r="A51" s="26" t="s">
        <v>11</v>
      </c>
      <c r="B51" s="28" t="s">
        <v>22</v>
      </c>
      <c r="C51" s="28" t="s">
        <v>19</v>
      </c>
      <c r="E51" s="28" t="s">
        <v>24</v>
      </c>
      <c r="G51" s="28" t="s">
        <v>22</v>
      </c>
      <c r="J51" s="28" t="s">
        <v>17</v>
      </c>
      <c r="M51" s="28" t="s">
        <v>83</v>
      </c>
      <c r="U51" s="28" t="s">
        <v>12</v>
      </c>
      <c r="Z51" s="28" t="s">
        <v>13</v>
      </c>
      <c r="AC51" s="27" t="s">
        <v>14</v>
      </c>
      <c r="AD51" s="28" t="s">
        <v>138</v>
      </c>
      <c r="AG51" s="63">
        <v>400000</v>
      </c>
      <c r="AH51" s="64"/>
      <c r="AI51" s="65"/>
      <c r="AJ51" s="66">
        <f t="shared" ref="AJ51:AJ52" si="18">+AG51+AH51-AI51</f>
        <v>400000</v>
      </c>
    </row>
    <row r="52" spans="1:36" s="21" customFormat="1" ht="12.75" customHeight="1">
      <c r="A52" s="26" t="s">
        <v>11</v>
      </c>
      <c r="B52" s="28" t="s">
        <v>22</v>
      </c>
      <c r="C52" s="28" t="s">
        <v>19</v>
      </c>
      <c r="E52" s="28" t="s">
        <v>24</v>
      </c>
      <c r="G52" s="28" t="s">
        <v>22</v>
      </c>
      <c r="J52" s="28" t="s">
        <v>22</v>
      </c>
      <c r="M52" s="28" t="s">
        <v>84</v>
      </c>
      <c r="U52" s="28" t="s">
        <v>12</v>
      </c>
      <c r="Z52" s="28" t="s">
        <v>13</v>
      </c>
      <c r="AC52" s="27" t="s">
        <v>14</v>
      </c>
      <c r="AD52" s="28" t="s">
        <v>138</v>
      </c>
      <c r="AG52" s="63">
        <v>200000000</v>
      </c>
      <c r="AH52" s="64"/>
      <c r="AI52" s="65"/>
      <c r="AJ52" s="66">
        <f t="shared" si="18"/>
        <v>200000000</v>
      </c>
    </row>
    <row r="53" spans="1:36" s="21" customFormat="1" ht="12.75" customHeight="1">
      <c r="A53" s="22" t="s">
        <v>11</v>
      </c>
      <c r="B53" s="23" t="s">
        <v>22</v>
      </c>
      <c r="C53" s="23" t="s">
        <v>19</v>
      </c>
      <c r="D53" s="24"/>
      <c r="E53" s="23" t="s">
        <v>24</v>
      </c>
      <c r="F53" s="24"/>
      <c r="G53" s="23" t="s">
        <v>24</v>
      </c>
      <c r="H53" s="24"/>
      <c r="I53" s="24"/>
      <c r="J53" s="23"/>
      <c r="K53" s="24"/>
      <c r="L53" s="24"/>
      <c r="M53" s="23" t="s">
        <v>85</v>
      </c>
      <c r="N53" s="24"/>
      <c r="O53" s="24"/>
      <c r="P53" s="24"/>
      <c r="Q53" s="24"/>
      <c r="R53" s="24"/>
      <c r="S53" s="24"/>
      <c r="T53" s="24"/>
      <c r="U53" s="23" t="s">
        <v>12</v>
      </c>
      <c r="V53" s="24"/>
      <c r="W53" s="24"/>
      <c r="X53" s="24"/>
      <c r="Y53" s="24"/>
      <c r="Z53" s="23" t="s">
        <v>13</v>
      </c>
      <c r="AA53" s="24"/>
      <c r="AB53" s="24"/>
      <c r="AC53" s="25" t="s">
        <v>14</v>
      </c>
      <c r="AD53" s="23" t="s">
        <v>138</v>
      </c>
      <c r="AE53" s="24"/>
      <c r="AF53" s="24"/>
      <c r="AG53" s="61">
        <v>322400000</v>
      </c>
      <c r="AH53" s="61"/>
      <c r="AI53" s="61"/>
      <c r="AJ53" s="76">
        <f>SUM(AJ54:AJ59)</f>
        <v>322400000</v>
      </c>
    </row>
    <row r="54" spans="1:36" s="21" customFormat="1" ht="12.75" customHeight="1">
      <c r="A54" s="26" t="s">
        <v>11</v>
      </c>
      <c r="B54" s="28" t="s">
        <v>22</v>
      </c>
      <c r="C54" s="28" t="s">
        <v>19</v>
      </c>
      <c r="E54" s="28" t="s">
        <v>24</v>
      </c>
      <c r="G54" s="28" t="s">
        <v>24</v>
      </c>
      <c r="J54" s="28" t="s">
        <v>17</v>
      </c>
      <c r="M54" s="28" t="s">
        <v>86</v>
      </c>
      <c r="U54" s="28" t="s">
        <v>12</v>
      </c>
      <c r="Z54" s="28" t="s">
        <v>13</v>
      </c>
      <c r="AC54" s="27" t="s">
        <v>14</v>
      </c>
      <c r="AD54" s="28" t="s">
        <v>138</v>
      </c>
      <c r="AG54" s="63">
        <v>42800000</v>
      </c>
      <c r="AH54" s="64"/>
      <c r="AI54" s="65"/>
      <c r="AJ54" s="66">
        <f t="shared" ref="AJ54:AJ59" si="19">+AG54+AH54-AI54</f>
        <v>42800000</v>
      </c>
    </row>
    <row r="55" spans="1:36" s="21" customFormat="1" ht="12.75" customHeight="1">
      <c r="A55" s="26" t="s">
        <v>11</v>
      </c>
      <c r="B55" s="28" t="s">
        <v>22</v>
      </c>
      <c r="C55" s="28" t="s">
        <v>19</v>
      </c>
      <c r="E55" s="28" t="s">
        <v>24</v>
      </c>
      <c r="G55" s="28" t="s">
        <v>24</v>
      </c>
      <c r="J55" s="28" t="s">
        <v>22</v>
      </c>
      <c r="M55" s="28" t="s">
        <v>87</v>
      </c>
      <c r="U55" s="28" t="s">
        <v>12</v>
      </c>
      <c r="Z55" s="28" t="s">
        <v>13</v>
      </c>
      <c r="AC55" s="27" t="s">
        <v>14</v>
      </c>
      <c r="AD55" s="28" t="s">
        <v>138</v>
      </c>
      <c r="AG55" s="63">
        <v>6000000</v>
      </c>
      <c r="AH55" s="64"/>
      <c r="AI55" s="65"/>
      <c r="AJ55" s="66">
        <f t="shared" si="19"/>
        <v>6000000</v>
      </c>
    </row>
    <row r="56" spans="1:36" s="21" customFormat="1" ht="12.75" customHeight="1">
      <c r="A56" s="26" t="s">
        <v>11</v>
      </c>
      <c r="B56" s="28" t="s">
        <v>22</v>
      </c>
      <c r="C56" s="28" t="s">
        <v>19</v>
      </c>
      <c r="E56" s="28" t="s">
        <v>24</v>
      </c>
      <c r="G56" s="28" t="s">
        <v>24</v>
      </c>
      <c r="J56" s="28" t="s">
        <v>39</v>
      </c>
      <c r="M56" s="28" t="s">
        <v>88</v>
      </c>
      <c r="U56" s="28" t="s">
        <v>12</v>
      </c>
      <c r="Z56" s="28" t="s">
        <v>13</v>
      </c>
      <c r="AC56" s="27" t="s">
        <v>14</v>
      </c>
      <c r="AD56" s="28" t="s">
        <v>138</v>
      </c>
      <c r="AG56" s="63">
        <v>69500000</v>
      </c>
      <c r="AH56" s="64"/>
      <c r="AI56" s="65"/>
      <c r="AJ56" s="66">
        <f t="shared" si="19"/>
        <v>69500000</v>
      </c>
    </row>
    <row r="57" spans="1:36" s="21" customFormat="1" ht="12.75" customHeight="1">
      <c r="A57" s="26" t="s">
        <v>11</v>
      </c>
      <c r="B57" s="28" t="s">
        <v>22</v>
      </c>
      <c r="C57" s="28" t="s">
        <v>19</v>
      </c>
      <c r="E57" s="28" t="s">
        <v>24</v>
      </c>
      <c r="G57" s="28" t="s">
        <v>24</v>
      </c>
      <c r="J57" s="28" t="s">
        <v>89</v>
      </c>
      <c r="M57" s="28" t="s">
        <v>90</v>
      </c>
      <c r="U57" s="28" t="s">
        <v>12</v>
      </c>
      <c r="Z57" s="28" t="s">
        <v>13</v>
      </c>
      <c r="AC57" s="27" t="s">
        <v>14</v>
      </c>
      <c r="AD57" s="28" t="s">
        <v>138</v>
      </c>
      <c r="AG57" s="63">
        <v>86000000</v>
      </c>
      <c r="AH57" s="64"/>
      <c r="AI57" s="65"/>
      <c r="AJ57" s="66">
        <f t="shared" si="19"/>
        <v>86000000</v>
      </c>
    </row>
    <row r="58" spans="1:36" s="21" customFormat="1" ht="12.75" customHeight="1">
      <c r="A58" s="26" t="s">
        <v>11</v>
      </c>
      <c r="B58" s="28" t="s">
        <v>22</v>
      </c>
      <c r="C58" s="28" t="s">
        <v>19</v>
      </c>
      <c r="E58" s="28" t="s">
        <v>24</v>
      </c>
      <c r="G58" s="28" t="s">
        <v>24</v>
      </c>
      <c r="J58" s="28" t="s">
        <v>91</v>
      </c>
      <c r="M58" s="28" t="s">
        <v>92</v>
      </c>
      <c r="U58" s="28" t="s">
        <v>12</v>
      </c>
      <c r="Z58" s="28" t="s">
        <v>13</v>
      </c>
      <c r="AC58" s="27" t="s">
        <v>14</v>
      </c>
      <c r="AD58" s="28" t="s">
        <v>138</v>
      </c>
      <c r="AG58" s="63">
        <v>86000000</v>
      </c>
      <c r="AH58" s="64"/>
      <c r="AI58" s="65"/>
      <c r="AJ58" s="66">
        <f t="shared" si="19"/>
        <v>86000000</v>
      </c>
    </row>
    <row r="59" spans="1:36" s="21" customFormat="1" ht="12.75" customHeight="1">
      <c r="A59" s="26" t="s">
        <v>11</v>
      </c>
      <c r="B59" s="28" t="s">
        <v>22</v>
      </c>
      <c r="C59" s="28" t="s">
        <v>19</v>
      </c>
      <c r="E59" s="28" t="s">
        <v>24</v>
      </c>
      <c r="G59" s="28" t="s">
        <v>24</v>
      </c>
      <c r="J59" s="28" t="s">
        <v>93</v>
      </c>
      <c r="M59" s="28" t="s">
        <v>94</v>
      </c>
      <c r="U59" s="28" t="s">
        <v>12</v>
      </c>
      <c r="Z59" s="28" t="s">
        <v>13</v>
      </c>
      <c r="AC59" s="27" t="s">
        <v>14</v>
      </c>
      <c r="AD59" s="28" t="s">
        <v>138</v>
      </c>
      <c r="AG59" s="63">
        <v>32100000</v>
      </c>
      <c r="AH59" s="64"/>
      <c r="AI59" s="65"/>
      <c r="AJ59" s="66">
        <f t="shared" si="19"/>
        <v>32100000</v>
      </c>
    </row>
    <row r="60" spans="1:36" s="21" customFormat="1" ht="12.75" customHeight="1">
      <c r="A60" s="22" t="s">
        <v>11</v>
      </c>
      <c r="B60" s="23" t="s">
        <v>22</v>
      </c>
      <c r="C60" s="23" t="s">
        <v>19</v>
      </c>
      <c r="D60" s="24"/>
      <c r="E60" s="23" t="s">
        <v>24</v>
      </c>
      <c r="F60" s="24"/>
      <c r="G60" s="23" t="s">
        <v>29</v>
      </c>
      <c r="H60" s="24"/>
      <c r="I60" s="24"/>
      <c r="J60" s="23"/>
      <c r="K60" s="24"/>
      <c r="L60" s="24"/>
      <c r="M60" s="23" t="s">
        <v>95</v>
      </c>
      <c r="N60" s="24"/>
      <c r="O60" s="24"/>
      <c r="P60" s="24"/>
      <c r="Q60" s="24"/>
      <c r="R60" s="24"/>
      <c r="S60" s="24"/>
      <c r="T60" s="24"/>
      <c r="U60" s="23" t="s">
        <v>12</v>
      </c>
      <c r="V60" s="24"/>
      <c r="W60" s="24"/>
      <c r="X60" s="24"/>
      <c r="Y60" s="24"/>
      <c r="Z60" s="23" t="s">
        <v>13</v>
      </c>
      <c r="AA60" s="24"/>
      <c r="AB60" s="24"/>
      <c r="AC60" s="25" t="s">
        <v>14</v>
      </c>
      <c r="AD60" s="23" t="s">
        <v>138</v>
      </c>
      <c r="AE60" s="24"/>
      <c r="AF60" s="24"/>
      <c r="AG60" s="61">
        <v>486423857</v>
      </c>
      <c r="AH60" s="61"/>
      <c r="AI60" s="61"/>
      <c r="AJ60" s="76">
        <f>SUM(AJ61:AJ66)</f>
        <v>486423857</v>
      </c>
    </row>
    <row r="61" spans="1:36" s="21" customFormat="1" ht="12.75" customHeight="1">
      <c r="A61" s="26" t="s">
        <v>11</v>
      </c>
      <c r="B61" s="28" t="s">
        <v>22</v>
      </c>
      <c r="C61" s="28" t="s">
        <v>19</v>
      </c>
      <c r="E61" s="28" t="s">
        <v>24</v>
      </c>
      <c r="G61" s="28" t="s">
        <v>29</v>
      </c>
      <c r="J61" s="28" t="s">
        <v>17</v>
      </c>
      <c r="M61" s="28" t="s">
        <v>96</v>
      </c>
      <c r="U61" s="28" t="s">
        <v>12</v>
      </c>
      <c r="Z61" s="28" t="s">
        <v>13</v>
      </c>
      <c r="AC61" s="27" t="s">
        <v>14</v>
      </c>
      <c r="AD61" s="28" t="s">
        <v>138</v>
      </c>
      <c r="AG61" s="63">
        <v>91500000</v>
      </c>
      <c r="AH61" s="64"/>
      <c r="AI61" s="65"/>
      <c r="AJ61" s="66">
        <f t="shared" ref="AJ61:AJ66" si="20">+AG61+AH61-AI61</f>
        <v>91500000</v>
      </c>
    </row>
    <row r="62" spans="1:36" s="21" customFormat="1" ht="12.75" customHeight="1">
      <c r="A62" s="26" t="s">
        <v>11</v>
      </c>
      <c r="B62" s="28" t="s">
        <v>22</v>
      </c>
      <c r="C62" s="28" t="s">
        <v>19</v>
      </c>
      <c r="E62" s="28" t="s">
        <v>24</v>
      </c>
      <c r="G62" s="28" t="s">
        <v>29</v>
      </c>
      <c r="J62" s="28" t="s">
        <v>22</v>
      </c>
      <c r="M62" s="28" t="s">
        <v>97</v>
      </c>
      <c r="U62" s="28" t="s">
        <v>12</v>
      </c>
      <c r="Z62" s="28" t="s">
        <v>13</v>
      </c>
      <c r="AC62" s="27" t="s">
        <v>14</v>
      </c>
      <c r="AD62" s="28" t="s">
        <v>138</v>
      </c>
      <c r="AG62" s="63">
        <v>47800000</v>
      </c>
      <c r="AH62" s="64"/>
      <c r="AI62" s="65"/>
      <c r="AJ62" s="66">
        <f t="shared" si="20"/>
        <v>47800000</v>
      </c>
    </row>
    <row r="63" spans="1:36" s="21" customFormat="1" ht="12.75" customHeight="1">
      <c r="A63" s="26" t="s">
        <v>11</v>
      </c>
      <c r="B63" s="28" t="s">
        <v>22</v>
      </c>
      <c r="C63" s="28" t="s">
        <v>19</v>
      </c>
      <c r="E63" s="28" t="s">
        <v>24</v>
      </c>
      <c r="G63" s="28" t="s">
        <v>29</v>
      </c>
      <c r="J63" s="28" t="s">
        <v>67</v>
      </c>
      <c r="M63" s="28" t="s">
        <v>98</v>
      </c>
      <c r="U63" s="28" t="s">
        <v>12</v>
      </c>
      <c r="Z63" s="28" t="s">
        <v>13</v>
      </c>
      <c r="AC63" s="27" t="s">
        <v>14</v>
      </c>
      <c r="AD63" s="28" t="s">
        <v>138</v>
      </c>
      <c r="AG63" s="63">
        <v>139100000</v>
      </c>
      <c r="AH63" s="64"/>
      <c r="AI63" s="65"/>
      <c r="AJ63" s="66">
        <f t="shared" si="20"/>
        <v>139100000</v>
      </c>
    </row>
    <row r="64" spans="1:36" s="21" customFormat="1" ht="12.75" customHeight="1">
      <c r="A64" s="26" t="s">
        <v>11</v>
      </c>
      <c r="B64" s="28" t="s">
        <v>22</v>
      </c>
      <c r="C64" s="28" t="s">
        <v>19</v>
      </c>
      <c r="E64" s="28" t="s">
        <v>24</v>
      </c>
      <c r="G64" s="28" t="s">
        <v>29</v>
      </c>
      <c r="J64" s="28" t="s">
        <v>45</v>
      </c>
      <c r="M64" s="28" t="s">
        <v>99</v>
      </c>
      <c r="U64" s="28" t="s">
        <v>12</v>
      </c>
      <c r="Z64" s="28" t="s">
        <v>13</v>
      </c>
      <c r="AC64" s="27" t="s">
        <v>14</v>
      </c>
      <c r="AD64" s="28" t="s">
        <v>138</v>
      </c>
      <c r="AG64" s="63">
        <v>139100000</v>
      </c>
      <c r="AH64" s="64"/>
      <c r="AI64" s="65"/>
      <c r="AJ64" s="66">
        <f t="shared" si="20"/>
        <v>139100000</v>
      </c>
    </row>
    <row r="65" spans="1:36" s="21" customFormat="1" ht="12.75" customHeight="1">
      <c r="A65" s="26" t="s">
        <v>11</v>
      </c>
      <c r="B65" s="28" t="s">
        <v>22</v>
      </c>
      <c r="C65" s="28" t="s">
        <v>19</v>
      </c>
      <c r="E65" s="28" t="s">
        <v>24</v>
      </c>
      <c r="G65" s="28" t="s">
        <v>29</v>
      </c>
      <c r="J65" s="28" t="s">
        <v>14</v>
      </c>
      <c r="M65" s="28" t="s">
        <v>100</v>
      </c>
      <c r="U65" s="28" t="s">
        <v>12</v>
      </c>
      <c r="Z65" s="28" t="s">
        <v>13</v>
      </c>
      <c r="AC65" s="27" t="s">
        <v>14</v>
      </c>
      <c r="AD65" s="28" t="s">
        <v>138</v>
      </c>
      <c r="AG65" s="63">
        <v>47523857</v>
      </c>
      <c r="AH65" s="64"/>
      <c r="AI65" s="65"/>
      <c r="AJ65" s="66">
        <f t="shared" si="20"/>
        <v>47523857</v>
      </c>
    </row>
    <row r="66" spans="1:36" s="21" customFormat="1" ht="12.75" customHeight="1">
      <c r="A66" s="26" t="s">
        <v>11</v>
      </c>
      <c r="B66" s="28" t="s">
        <v>22</v>
      </c>
      <c r="C66" s="28" t="s">
        <v>19</v>
      </c>
      <c r="E66" s="28" t="s">
        <v>24</v>
      </c>
      <c r="G66" s="28" t="s">
        <v>29</v>
      </c>
      <c r="J66" s="28" t="s">
        <v>33</v>
      </c>
      <c r="M66" s="28" t="s">
        <v>101</v>
      </c>
      <c r="U66" s="28" t="s">
        <v>12</v>
      </c>
      <c r="Z66" s="28" t="s">
        <v>13</v>
      </c>
      <c r="AC66" s="27" t="s">
        <v>14</v>
      </c>
      <c r="AD66" s="28" t="s">
        <v>138</v>
      </c>
      <c r="AG66" s="63">
        <v>21400000</v>
      </c>
      <c r="AH66" s="64"/>
      <c r="AI66" s="65"/>
      <c r="AJ66" s="66">
        <f t="shared" si="20"/>
        <v>21400000</v>
      </c>
    </row>
    <row r="67" spans="1:36" s="21" customFormat="1" ht="12.75" customHeight="1">
      <c r="A67" s="22" t="s">
        <v>11</v>
      </c>
      <c r="B67" s="23" t="s">
        <v>22</v>
      </c>
      <c r="C67" s="23" t="s">
        <v>19</v>
      </c>
      <c r="D67" s="24"/>
      <c r="E67" s="23" t="s">
        <v>24</v>
      </c>
      <c r="F67" s="24"/>
      <c r="G67" s="23" t="s">
        <v>61</v>
      </c>
      <c r="H67" s="24"/>
      <c r="I67" s="24"/>
      <c r="J67" s="23"/>
      <c r="K67" s="24"/>
      <c r="L67" s="24"/>
      <c r="M67" s="23" t="s">
        <v>102</v>
      </c>
      <c r="N67" s="24"/>
      <c r="O67" s="24"/>
      <c r="P67" s="24"/>
      <c r="Q67" s="24"/>
      <c r="R67" s="24"/>
      <c r="S67" s="24"/>
      <c r="T67" s="24"/>
      <c r="U67" s="23" t="s">
        <v>12</v>
      </c>
      <c r="V67" s="24"/>
      <c r="W67" s="24"/>
      <c r="X67" s="24"/>
      <c r="Y67" s="24"/>
      <c r="Z67" s="23" t="s">
        <v>13</v>
      </c>
      <c r="AA67" s="24"/>
      <c r="AB67" s="24"/>
      <c r="AC67" s="25" t="s">
        <v>14</v>
      </c>
      <c r="AD67" s="23" t="s">
        <v>138</v>
      </c>
      <c r="AE67" s="24"/>
      <c r="AF67" s="24"/>
      <c r="AG67" s="61">
        <v>48150000</v>
      </c>
      <c r="AH67" s="61"/>
      <c r="AI67" s="61"/>
      <c r="AJ67" s="76">
        <f>SUM(AJ68:AJ70)</f>
        <v>48150000</v>
      </c>
    </row>
    <row r="68" spans="1:36" s="21" customFormat="1" ht="12.75" customHeight="1">
      <c r="A68" s="26" t="s">
        <v>11</v>
      </c>
      <c r="B68" s="28" t="s">
        <v>22</v>
      </c>
      <c r="C68" s="28" t="s">
        <v>19</v>
      </c>
      <c r="E68" s="28" t="s">
        <v>24</v>
      </c>
      <c r="G68" s="28" t="s">
        <v>61</v>
      </c>
      <c r="J68" s="28" t="s">
        <v>22</v>
      </c>
      <c r="M68" s="28" t="s">
        <v>103</v>
      </c>
      <c r="U68" s="28" t="s">
        <v>12</v>
      </c>
      <c r="Z68" s="28" t="s">
        <v>13</v>
      </c>
      <c r="AC68" s="27" t="s">
        <v>14</v>
      </c>
      <c r="AD68" s="28" t="s">
        <v>138</v>
      </c>
      <c r="AG68" s="63">
        <v>18540000</v>
      </c>
      <c r="AH68" s="64"/>
      <c r="AI68" s="65"/>
      <c r="AJ68" s="66">
        <f t="shared" ref="AJ68:AJ70" si="21">+AG68+AH68-AI68</f>
        <v>18540000</v>
      </c>
    </row>
    <row r="69" spans="1:36" s="21" customFormat="1" ht="12.75" customHeight="1">
      <c r="A69" s="26" t="s">
        <v>11</v>
      </c>
      <c r="B69" s="28" t="s">
        <v>22</v>
      </c>
      <c r="C69" s="28" t="s">
        <v>19</v>
      </c>
      <c r="E69" s="28" t="s">
        <v>24</v>
      </c>
      <c r="G69" s="28" t="s">
        <v>61</v>
      </c>
      <c r="J69" s="28" t="s">
        <v>48</v>
      </c>
      <c r="M69" s="28" t="s">
        <v>104</v>
      </c>
      <c r="U69" s="28" t="s">
        <v>12</v>
      </c>
      <c r="Z69" s="28" t="s">
        <v>13</v>
      </c>
      <c r="AC69" s="27" t="s">
        <v>14</v>
      </c>
      <c r="AD69" s="28" t="s">
        <v>138</v>
      </c>
      <c r="AG69" s="63">
        <v>24610000</v>
      </c>
      <c r="AH69" s="64"/>
      <c r="AI69" s="65"/>
      <c r="AJ69" s="66">
        <f t="shared" si="21"/>
        <v>24610000</v>
      </c>
    </row>
    <row r="70" spans="1:36" s="21" customFormat="1" ht="12.75" customHeight="1">
      <c r="A70" s="26" t="s">
        <v>11</v>
      </c>
      <c r="B70" s="28" t="s">
        <v>22</v>
      </c>
      <c r="C70" s="28" t="s">
        <v>19</v>
      </c>
      <c r="E70" s="28" t="s">
        <v>24</v>
      </c>
      <c r="G70" s="28" t="s">
        <v>61</v>
      </c>
      <c r="J70" s="28" t="s">
        <v>63</v>
      </c>
      <c r="M70" s="28" t="s">
        <v>105</v>
      </c>
      <c r="U70" s="28" t="s">
        <v>12</v>
      </c>
      <c r="Z70" s="28" t="s">
        <v>13</v>
      </c>
      <c r="AC70" s="27" t="s">
        <v>14</v>
      </c>
      <c r="AD70" s="28" t="s">
        <v>138</v>
      </c>
      <c r="AG70" s="63">
        <v>5000000</v>
      </c>
      <c r="AH70" s="64"/>
      <c r="AI70" s="65"/>
      <c r="AJ70" s="66">
        <f t="shared" si="21"/>
        <v>5000000</v>
      </c>
    </row>
    <row r="71" spans="1:36" s="21" customFormat="1" ht="12.75" customHeight="1">
      <c r="A71" s="22" t="s">
        <v>11</v>
      </c>
      <c r="B71" s="23" t="s">
        <v>22</v>
      </c>
      <c r="C71" s="23" t="s">
        <v>19</v>
      </c>
      <c r="D71" s="24"/>
      <c r="E71" s="23" t="s">
        <v>24</v>
      </c>
      <c r="F71" s="24"/>
      <c r="G71" s="23" t="s">
        <v>63</v>
      </c>
      <c r="H71" s="24"/>
      <c r="I71" s="24"/>
      <c r="J71" s="23"/>
      <c r="K71" s="24"/>
      <c r="L71" s="24"/>
      <c r="M71" s="23" t="s">
        <v>106</v>
      </c>
      <c r="N71" s="24"/>
      <c r="O71" s="24"/>
      <c r="P71" s="24"/>
      <c r="Q71" s="24"/>
      <c r="R71" s="24"/>
      <c r="S71" s="24"/>
      <c r="T71" s="24"/>
      <c r="U71" s="23" t="s">
        <v>12</v>
      </c>
      <c r="V71" s="24"/>
      <c r="W71" s="24"/>
      <c r="X71" s="24"/>
      <c r="Y71" s="24"/>
      <c r="Z71" s="23" t="s">
        <v>13</v>
      </c>
      <c r="AA71" s="24"/>
      <c r="AB71" s="24"/>
      <c r="AC71" s="25" t="s">
        <v>14</v>
      </c>
      <c r="AD71" s="23" t="s">
        <v>138</v>
      </c>
      <c r="AE71" s="24"/>
      <c r="AF71" s="24"/>
      <c r="AG71" s="61">
        <v>80727280</v>
      </c>
      <c r="AH71" s="61"/>
      <c r="AI71" s="61"/>
      <c r="AJ71" s="76">
        <f>SUM(AJ72:AJ73)</f>
        <v>80727280</v>
      </c>
    </row>
    <row r="72" spans="1:36" s="21" customFormat="1" ht="12.75" customHeight="1">
      <c r="A72" s="26" t="s">
        <v>11</v>
      </c>
      <c r="B72" s="28" t="s">
        <v>22</v>
      </c>
      <c r="C72" s="28" t="s">
        <v>19</v>
      </c>
      <c r="E72" s="28" t="s">
        <v>24</v>
      </c>
      <c r="G72" s="28" t="s">
        <v>63</v>
      </c>
      <c r="J72" s="28" t="s">
        <v>29</v>
      </c>
      <c r="M72" s="28" t="s">
        <v>107</v>
      </c>
      <c r="U72" s="28" t="s">
        <v>12</v>
      </c>
      <c r="Z72" s="28" t="s">
        <v>13</v>
      </c>
      <c r="AC72" s="27" t="s">
        <v>14</v>
      </c>
      <c r="AD72" s="28" t="s">
        <v>138</v>
      </c>
      <c r="AG72" s="63">
        <v>5727280</v>
      </c>
      <c r="AH72" s="64"/>
      <c r="AI72" s="65"/>
      <c r="AJ72" s="66">
        <f t="shared" ref="AJ72:AJ73" si="22">+AG72+AH72-AI72</f>
        <v>5727280</v>
      </c>
    </row>
    <row r="73" spans="1:36" s="21" customFormat="1" ht="12.75" customHeight="1">
      <c r="A73" s="26" t="s">
        <v>11</v>
      </c>
      <c r="B73" s="28" t="s">
        <v>22</v>
      </c>
      <c r="C73" s="28" t="s">
        <v>19</v>
      </c>
      <c r="E73" s="28" t="s">
        <v>24</v>
      </c>
      <c r="G73" s="28" t="s">
        <v>63</v>
      </c>
      <c r="J73" s="28" t="s">
        <v>61</v>
      </c>
      <c r="M73" s="28" t="s">
        <v>108</v>
      </c>
      <c r="U73" s="28" t="s">
        <v>12</v>
      </c>
      <c r="Z73" s="28" t="s">
        <v>13</v>
      </c>
      <c r="AC73" s="27" t="s">
        <v>14</v>
      </c>
      <c r="AD73" s="28" t="s">
        <v>138</v>
      </c>
      <c r="AG73" s="63">
        <v>75000000</v>
      </c>
      <c r="AH73" s="64"/>
      <c r="AI73" s="65"/>
      <c r="AJ73" s="66">
        <f t="shared" si="22"/>
        <v>75000000</v>
      </c>
    </row>
    <row r="74" spans="1:36" s="21" customFormat="1" ht="12.75" customHeight="1">
      <c r="A74" s="22" t="s">
        <v>11</v>
      </c>
      <c r="B74" s="23" t="s">
        <v>22</v>
      </c>
      <c r="C74" s="23" t="s">
        <v>19</v>
      </c>
      <c r="D74" s="24"/>
      <c r="E74" s="23" t="s">
        <v>24</v>
      </c>
      <c r="F74" s="24"/>
      <c r="G74" s="23" t="s">
        <v>67</v>
      </c>
      <c r="H74" s="24"/>
      <c r="I74" s="24"/>
      <c r="J74" s="23"/>
      <c r="K74" s="24"/>
      <c r="L74" s="24"/>
      <c r="M74" s="23" t="s">
        <v>109</v>
      </c>
      <c r="N74" s="24"/>
      <c r="O74" s="24"/>
      <c r="P74" s="24"/>
      <c r="Q74" s="24"/>
      <c r="R74" s="24"/>
      <c r="S74" s="24"/>
      <c r="T74" s="24"/>
      <c r="U74" s="23" t="s">
        <v>12</v>
      </c>
      <c r="V74" s="24"/>
      <c r="W74" s="24"/>
      <c r="X74" s="24"/>
      <c r="Y74" s="24"/>
      <c r="Z74" s="23" t="s">
        <v>13</v>
      </c>
      <c r="AA74" s="24"/>
      <c r="AB74" s="24"/>
      <c r="AC74" s="25" t="s">
        <v>14</v>
      </c>
      <c r="AD74" s="23" t="s">
        <v>138</v>
      </c>
      <c r="AE74" s="24"/>
      <c r="AF74" s="24"/>
      <c r="AG74" s="61">
        <v>583042559</v>
      </c>
      <c r="AH74" s="61"/>
      <c r="AI74" s="61"/>
      <c r="AJ74" s="76">
        <f>SUM(AJ75:AJ79)</f>
        <v>583042559</v>
      </c>
    </row>
    <row r="75" spans="1:36" s="21" customFormat="1" ht="12.75" customHeight="1">
      <c r="A75" s="26" t="s">
        <v>11</v>
      </c>
      <c r="B75" s="28" t="s">
        <v>22</v>
      </c>
      <c r="C75" s="28" t="s">
        <v>19</v>
      </c>
      <c r="E75" s="28" t="s">
        <v>24</v>
      </c>
      <c r="G75" s="28" t="s">
        <v>67</v>
      </c>
      <c r="J75" s="28" t="s">
        <v>17</v>
      </c>
      <c r="M75" s="28" t="s">
        <v>110</v>
      </c>
      <c r="U75" s="28" t="s">
        <v>12</v>
      </c>
      <c r="Z75" s="28" t="s">
        <v>13</v>
      </c>
      <c r="AC75" s="27" t="s">
        <v>14</v>
      </c>
      <c r="AD75" s="28" t="s">
        <v>138</v>
      </c>
      <c r="AG75" s="63">
        <v>27820000</v>
      </c>
      <c r="AH75" s="64"/>
      <c r="AI75" s="65"/>
      <c r="AJ75" s="66">
        <f t="shared" ref="AJ75:AJ79" si="23">+AG75+AH75-AI75</f>
        <v>27820000</v>
      </c>
    </row>
    <row r="76" spans="1:36" s="21" customFormat="1" ht="12.75" customHeight="1">
      <c r="A76" s="26" t="s">
        <v>11</v>
      </c>
      <c r="B76" s="28" t="s">
        <v>22</v>
      </c>
      <c r="C76" s="28" t="s">
        <v>19</v>
      </c>
      <c r="E76" s="28" t="s">
        <v>24</v>
      </c>
      <c r="G76" s="28" t="s">
        <v>67</v>
      </c>
      <c r="J76" s="28" t="s">
        <v>22</v>
      </c>
      <c r="M76" s="28" t="s">
        <v>111</v>
      </c>
      <c r="U76" s="28" t="s">
        <v>12</v>
      </c>
      <c r="Z76" s="28" t="s">
        <v>13</v>
      </c>
      <c r="AC76" s="27" t="s">
        <v>14</v>
      </c>
      <c r="AD76" s="28" t="s">
        <v>138</v>
      </c>
      <c r="AG76" s="63">
        <v>182970000</v>
      </c>
      <c r="AH76" s="64"/>
      <c r="AI76" s="65"/>
      <c r="AJ76" s="66">
        <f t="shared" si="23"/>
        <v>182970000</v>
      </c>
    </row>
    <row r="77" spans="1:36" s="21" customFormat="1" ht="12.75" customHeight="1">
      <c r="A77" s="26" t="s">
        <v>11</v>
      </c>
      <c r="B77" s="28" t="s">
        <v>22</v>
      </c>
      <c r="C77" s="28" t="s">
        <v>19</v>
      </c>
      <c r="E77" s="28" t="s">
        <v>24</v>
      </c>
      <c r="G77" s="28" t="s">
        <v>67</v>
      </c>
      <c r="J77" s="28" t="s">
        <v>29</v>
      </c>
      <c r="M77" s="28" t="s">
        <v>112</v>
      </c>
      <c r="U77" s="28" t="s">
        <v>12</v>
      </c>
      <c r="Z77" s="28" t="s">
        <v>13</v>
      </c>
      <c r="AC77" s="27" t="s">
        <v>14</v>
      </c>
      <c r="AD77" s="28" t="s">
        <v>138</v>
      </c>
      <c r="AG77" s="63">
        <v>15000000</v>
      </c>
      <c r="AH77" s="64"/>
      <c r="AI77" s="65"/>
      <c r="AJ77" s="66">
        <f t="shared" si="23"/>
        <v>15000000</v>
      </c>
    </row>
    <row r="78" spans="1:36" s="21" customFormat="1" ht="12.75" customHeight="1">
      <c r="A78" s="26" t="s">
        <v>11</v>
      </c>
      <c r="B78" s="28" t="s">
        <v>22</v>
      </c>
      <c r="C78" s="28" t="s">
        <v>19</v>
      </c>
      <c r="E78" s="28" t="s">
        <v>24</v>
      </c>
      <c r="G78" s="28" t="s">
        <v>67</v>
      </c>
      <c r="J78" s="28" t="s">
        <v>61</v>
      </c>
      <c r="M78" s="28" t="s">
        <v>113</v>
      </c>
      <c r="U78" s="28" t="s">
        <v>12</v>
      </c>
      <c r="Z78" s="28" t="s">
        <v>13</v>
      </c>
      <c r="AC78" s="27" t="s">
        <v>14</v>
      </c>
      <c r="AD78" s="28" t="s">
        <v>138</v>
      </c>
      <c r="AG78" s="63">
        <v>34240000</v>
      </c>
      <c r="AH78" s="64"/>
      <c r="AI78" s="65"/>
      <c r="AJ78" s="66">
        <f t="shared" si="23"/>
        <v>34240000</v>
      </c>
    </row>
    <row r="79" spans="1:36" s="21" customFormat="1" ht="12.75" customHeight="1">
      <c r="A79" s="26" t="s">
        <v>11</v>
      </c>
      <c r="B79" s="28" t="s">
        <v>22</v>
      </c>
      <c r="C79" s="28" t="s">
        <v>19</v>
      </c>
      <c r="E79" s="28" t="s">
        <v>24</v>
      </c>
      <c r="G79" s="28" t="s">
        <v>67</v>
      </c>
      <c r="J79" s="28" t="s">
        <v>63</v>
      </c>
      <c r="M79" s="28" t="s">
        <v>114</v>
      </c>
      <c r="U79" s="28" t="s">
        <v>12</v>
      </c>
      <c r="Z79" s="28" t="s">
        <v>13</v>
      </c>
      <c r="AC79" s="27" t="s">
        <v>14</v>
      </c>
      <c r="AD79" s="28" t="s">
        <v>138</v>
      </c>
      <c r="AG79" s="63">
        <v>323012559</v>
      </c>
      <c r="AH79" s="64"/>
      <c r="AI79" s="65"/>
      <c r="AJ79" s="66">
        <f t="shared" si="23"/>
        <v>323012559</v>
      </c>
    </row>
    <row r="80" spans="1:36" s="21" customFormat="1" ht="12.75" customHeight="1">
      <c r="A80" s="22" t="s">
        <v>11</v>
      </c>
      <c r="B80" s="23" t="s">
        <v>22</v>
      </c>
      <c r="C80" s="23" t="s">
        <v>19</v>
      </c>
      <c r="D80" s="24"/>
      <c r="E80" s="23" t="s">
        <v>24</v>
      </c>
      <c r="F80" s="24"/>
      <c r="G80" s="23" t="s">
        <v>45</v>
      </c>
      <c r="H80" s="24"/>
      <c r="I80" s="24"/>
      <c r="J80" s="23"/>
      <c r="K80" s="24"/>
      <c r="L80" s="24"/>
      <c r="M80" s="23" t="s">
        <v>115</v>
      </c>
      <c r="N80" s="24"/>
      <c r="O80" s="24"/>
      <c r="P80" s="24"/>
      <c r="Q80" s="24"/>
      <c r="R80" s="24"/>
      <c r="S80" s="24"/>
      <c r="T80" s="24"/>
      <c r="U80" s="23" t="s">
        <v>12</v>
      </c>
      <c r="V80" s="24"/>
      <c r="W80" s="24"/>
      <c r="X80" s="24"/>
      <c r="Y80" s="24"/>
      <c r="Z80" s="23" t="s">
        <v>13</v>
      </c>
      <c r="AA80" s="24"/>
      <c r="AB80" s="24"/>
      <c r="AC80" s="25" t="s">
        <v>14</v>
      </c>
      <c r="AD80" s="23" t="s">
        <v>138</v>
      </c>
      <c r="AE80" s="24"/>
      <c r="AF80" s="24"/>
      <c r="AG80" s="61">
        <v>300000000</v>
      </c>
      <c r="AH80" s="61"/>
      <c r="AI80" s="61"/>
      <c r="AJ80" s="76">
        <f>+AJ81</f>
        <v>300000000</v>
      </c>
    </row>
    <row r="81" spans="1:36" s="21" customFormat="1" ht="12.75" customHeight="1">
      <c r="A81" s="26" t="s">
        <v>11</v>
      </c>
      <c r="B81" s="28" t="s">
        <v>22</v>
      </c>
      <c r="C81" s="28" t="s">
        <v>19</v>
      </c>
      <c r="E81" s="28" t="s">
        <v>24</v>
      </c>
      <c r="G81" s="28" t="s">
        <v>45</v>
      </c>
      <c r="J81" s="28" t="s">
        <v>16</v>
      </c>
      <c r="M81" s="28" t="s">
        <v>116</v>
      </c>
      <c r="U81" s="28" t="s">
        <v>12</v>
      </c>
      <c r="Z81" s="28" t="s">
        <v>13</v>
      </c>
      <c r="AC81" s="27" t="s">
        <v>14</v>
      </c>
      <c r="AD81" s="28" t="s">
        <v>138</v>
      </c>
      <c r="AG81" s="63">
        <v>300000000</v>
      </c>
      <c r="AH81" s="64"/>
      <c r="AI81" s="65"/>
      <c r="AJ81" s="66">
        <f>+AG81+AH81-AI81</f>
        <v>300000000</v>
      </c>
    </row>
    <row r="82" spans="1:36" s="21" customFormat="1" ht="12.75" customHeight="1">
      <c r="A82" s="45" t="s">
        <v>11</v>
      </c>
      <c r="B82" s="23" t="s">
        <v>22</v>
      </c>
      <c r="C82" s="23" t="s">
        <v>19</v>
      </c>
      <c r="D82" s="24"/>
      <c r="E82" s="23" t="s">
        <v>24</v>
      </c>
      <c r="F82" s="24"/>
      <c r="G82" s="23" t="s">
        <v>14</v>
      </c>
      <c r="H82" s="24"/>
      <c r="I82" s="24"/>
      <c r="J82" s="23"/>
      <c r="K82" s="24"/>
      <c r="L82" s="24"/>
      <c r="M82" s="23" t="s">
        <v>117</v>
      </c>
      <c r="N82" s="24"/>
      <c r="O82" s="24"/>
      <c r="P82" s="24"/>
      <c r="Q82" s="24"/>
      <c r="R82" s="24"/>
      <c r="S82" s="24"/>
      <c r="T82" s="24"/>
      <c r="U82" s="23" t="s">
        <v>12</v>
      </c>
      <c r="V82" s="24"/>
      <c r="W82" s="24"/>
      <c r="X82" s="24"/>
      <c r="Y82" s="24"/>
      <c r="Z82" s="23" t="s">
        <v>13</v>
      </c>
      <c r="AA82" s="24"/>
      <c r="AB82" s="24"/>
      <c r="AC82" s="25" t="s">
        <v>14</v>
      </c>
      <c r="AD82" s="23" t="s">
        <v>138</v>
      </c>
      <c r="AE82" s="24"/>
      <c r="AF82" s="24"/>
      <c r="AG82" s="61">
        <v>3616050000</v>
      </c>
      <c r="AH82" s="61"/>
      <c r="AI82" s="61"/>
      <c r="AJ82" s="76">
        <f>SUM(AJ83:AJ84)</f>
        <v>3616050000</v>
      </c>
    </row>
    <row r="83" spans="1:36" s="21" customFormat="1" ht="12.75" customHeight="1">
      <c r="A83" s="26" t="s">
        <v>11</v>
      </c>
      <c r="B83" s="28" t="s">
        <v>22</v>
      </c>
      <c r="C83" s="28" t="s">
        <v>19</v>
      </c>
      <c r="E83" s="28" t="s">
        <v>24</v>
      </c>
      <c r="G83" s="28" t="s">
        <v>14</v>
      </c>
      <c r="J83" s="28" t="s">
        <v>17</v>
      </c>
      <c r="M83" s="28" t="s">
        <v>118</v>
      </c>
      <c r="U83" s="28" t="s">
        <v>12</v>
      </c>
      <c r="Z83" s="28" t="s">
        <v>13</v>
      </c>
      <c r="AC83" s="27" t="s">
        <v>14</v>
      </c>
      <c r="AD83" s="28" t="s">
        <v>138</v>
      </c>
      <c r="AG83" s="63">
        <v>16050000</v>
      </c>
      <c r="AH83" s="64"/>
      <c r="AI83" s="65"/>
      <c r="AJ83" s="66">
        <f t="shared" ref="AJ83:AJ84" si="24">+AG83+AH83-AI83</f>
        <v>16050000</v>
      </c>
    </row>
    <row r="84" spans="1:36" s="21" customFormat="1" ht="12.75" customHeight="1">
      <c r="A84" s="26" t="s">
        <v>11</v>
      </c>
      <c r="B84" s="28" t="s">
        <v>22</v>
      </c>
      <c r="C84" s="28" t="s">
        <v>19</v>
      </c>
      <c r="E84" s="28" t="s">
        <v>24</v>
      </c>
      <c r="G84" s="28" t="s">
        <v>14</v>
      </c>
      <c r="J84" s="28" t="s">
        <v>22</v>
      </c>
      <c r="M84" s="28" t="s">
        <v>119</v>
      </c>
      <c r="U84" s="28" t="s">
        <v>12</v>
      </c>
      <c r="Z84" s="28" t="s">
        <v>13</v>
      </c>
      <c r="AC84" s="27" t="s">
        <v>14</v>
      </c>
      <c r="AD84" s="28" t="s">
        <v>138</v>
      </c>
      <c r="AG84" s="63">
        <v>3600000000</v>
      </c>
      <c r="AH84" s="64"/>
      <c r="AI84" s="65"/>
      <c r="AJ84" s="66">
        <f t="shared" si="24"/>
        <v>3600000000</v>
      </c>
    </row>
    <row r="85" spans="1:36" s="21" customFormat="1" ht="12.75" customHeight="1">
      <c r="A85" s="46" t="s">
        <v>11</v>
      </c>
      <c r="B85" s="23" t="s">
        <v>22</v>
      </c>
      <c r="C85" s="23" t="s">
        <v>19</v>
      </c>
      <c r="D85" s="24"/>
      <c r="E85" s="23" t="s">
        <v>24</v>
      </c>
      <c r="F85" s="24"/>
      <c r="G85" s="23" t="s">
        <v>16</v>
      </c>
      <c r="H85" s="24"/>
      <c r="I85" s="24"/>
      <c r="J85" s="23"/>
      <c r="K85" s="24"/>
      <c r="L85" s="24"/>
      <c r="M85" s="23" t="s">
        <v>120</v>
      </c>
      <c r="N85" s="24"/>
      <c r="O85" s="24"/>
      <c r="P85" s="24"/>
      <c r="Q85" s="24"/>
      <c r="R85" s="24"/>
      <c r="S85" s="24"/>
      <c r="T85" s="24"/>
      <c r="U85" s="23" t="s">
        <v>12</v>
      </c>
      <c r="V85" s="24"/>
      <c r="W85" s="24"/>
      <c r="X85" s="24"/>
      <c r="Y85" s="24"/>
      <c r="Z85" s="23" t="s">
        <v>13</v>
      </c>
      <c r="AA85" s="24"/>
      <c r="AB85" s="24"/>
      <c r="AC85" s="25" t="s">
        <v>14</v>
      </c>
      <c r="AD85" s="23" t="s">
        <v>138</v>
      </c>
      <c r="AE85" s="24"/>
      <c r="AF85" s="24"/>
      <c r="AG85" s="61">
        <v>604500000</v>
      </c>
      <c r="AH85" s="61"/>
      <c r="AI85" s="61"/>
      <c r="AJ85" s="76">
        <f>SUM(AJ86:AJ87)</f>
        <v>604500000</v>
      </c>
    </row>
    <row r="86" spans="1:36" s="21" customFormat="1" ht="12.75" customHeight="1">
      <c r="A86" s="26" t="s">
        <v>11</v>
      </c>
      <c r="B86" s="28" t="s">
        <v>22</v>
      </c>
      <c r="C86" s="28" t="s">
        <v>19</v>
      </c>
      <c r="E86" s="28" t="s">
        <v>24</v>
      </c>
      <c r="G86" s="28" t="s">
        <v>16</v>
      </c>
      <c r="J86" s="28" t="s">
        <v>17</v>
      </c>
      <c r="M86" s="28" t="s">
        <v>121</v>
      </c>
      <c r="U86" s="28" t="s">
        <v>12</v>
      </c>
      <c r="Z86" s="28" t="s">
        <v>13</v>
      </c>
      <c r="AC86" s="27" t="s">
        <v>14</v>
      </c>
      <c r="AD86" s="28" t="s">
        <v>138</v>
      </c>
      <c r="AG86" s="63">
        <v>104500000</v>
      </c>
      <c r="AH86" s="64"/>
      <c r="AI86" s="65"/>
      <c r="AJ86" s="66">
        <f t="shared" ref="AJ86:AJ88" si="25">+AG86+AH86-AI86</f>
        <v>104500000</v>
      </c>
    </row>
    <row r="87" spans="1:36" s="21" customFormat="1" ht="12.75" customHeight="1">
      <c r="A87" s="26" t="s">
        <v>11</v>
      </c>
      <c r="B87" s="28" t="s">
        <v>22</v>
      </c>
      <c r="C87" s="28" t="s">
        <v>19</v>
      </c>
      <c r="E87" s="28" t="s">
        <v>24</v>
      </c>
      <c r="G87" s="28" t="s">
        <v>16</v>
      </c>
      <c r="J87" s="28" t="s">
        <v>22</v>
      </c>
      <c r="M87" s="28" t="s">
        <v>122</v>
      </c>
      <c r="U87" s="28" t="s">
        <v>12</v>
      </c>
      <c r="Z87" s="28" t="s">
        <v>13</v>
      </c>
      <c r="AC87" s="27" t="s">
        <v>14</v>
      </c>
      <c r="AD87" s="28" t="s">
        <v>138</v>
      </c>
      <c r="AG87" s="63">
        <v>500000000</v>
      </c>
      <c r="AH87" s="64"/>
      <c r="AI87" s="65"/>
      <c r="AJ87" s="66">
        <f t="shared" si="25"/>
        <v>500000000</v>
      </c>
    </row>
    <row r="88" spans="1:36" s="31" customFormat="1" ht="12.75" customHeight="1">
      <c r="A88" s="46" t="s">
        <v>11</v>
      </c>
      <c r="B88" s="23" t="s">
        <v>22</v>
      </c>
      <c r="C88" s="23" t="s">
        <v>19</v>
      </c>
      <c r="D88" s="24"/>
      <c r="E88" s="23" t="s">
        <v>24</v>
      </c>
      <c r="F88" s="24"/>
      <c r="G88" s="23" t="s">
        <v>37</v>
      </c>
      <c r="H88" s="24"/>
      <c r="I88" s="24"/>
      <c r="J88" s="23"/>
      <c r="K88" s="24"/>
      <c r="L88" s="24"/>
      <c r="M88" s="23" t="s">
        <v>123</v>
      </c>
      <c r="N88" s="24"/>
      <c r="O88" s="24"/>
      <c r="P88" s="24"/>
      <c r="Q88" s="24"/>
      <c r="R88" s="24"/>
      <c r="S88" s="24"/>
      <c r="T88" s="24"/>
      <c r="U88" s="23" t="s">
        <v>12</v>
      </c>
      <c r="V88" s="24"/>
      <c r="W88" s="24"/>
      <c r="X88" s="24"/>
      <c r="Y88" s="24"/>
      <c r="Z88" s="23" t="s">
        <v>13</v>
      </c>
      <c r="AA88" s="24"/>
      <c r="AB88" s="24"/>
      <c r="AC88" s="25" t="s">
        <v>14</v>
      </c>
      <c r="AD88" s="23" t="s">
        <v>138</v>
      </c>
      <c r="AE88" s="24"/>
      <c r="AF88" s="24"/>
      <c r="AG88" s="61">
        <v>500000</v>
      </c>
      <c r="AH88" s="61"/>
      <c r="AI88" s="61"/>
      <c r="AJ88" s="76">
        <f t="shared" si="25"/>
        <v>500000</v>
      </c>
    </row>
    <row r="89" spans="1:36" s="21" customFormat="1" ht="12.75" customHeight="1">
      <c r="A89" s="46" t="s">
        <v>11</v>
      </c>
      <c r="B89" s="23" t="s">
        <v>22</v>
      </c>
      <c r="C89" s="23" t="s">
        <v>19</v>
      </c>
      <c r="D89" s="24"/>
      <c r="E89" s="23" t="s">
        <v>24</v>
      </c>
      <c r="F89" s="24"/>
      <c r="G89" s="23" t="s">
        <v>124</v>
      </c>
      <c r="H89" s="24"/>
      <c r="I89" s="24"/>
      <c r="J89" s="23"/>
      <c r="K89" s="24"/>
      <c r="L89" s="24"/>
      <c r="M89" s="23" t="s">
        <v>125</v>
      </c>
      <c r="N89" s="24"/>
      <c r="O89" s="24"/>
      <c r="P89" s="24"/>
      <c r="Q89" s="24"/>
      <c r="R89" s="24"/>
      <c r="S89" s="24"/>
      <c r="T89" s="24"/>
      <c r="U89" s="23" t="s">
        <v>12</v>
      </c>
      <c r="V89" s="24"/>
      <c r="W89" s="24"/>
      <c r="X89" s="24"/>
      <c r="Y89" s="24"/>
      <c r="Z89" s="23" t="s">
        <v>13</v>
      </c>
      <c r="AA89" s="24"/>
      <c r="AB89" s="24"/>
      <c r="AC89" s="25" t="s">
        <v>14</v>
      </c>
      <c r="AD89" s="23" t="s">
        <v>138</v>
      </c>
      <c r="AE89" s="24"/>
      <c r="AF89" s="24"/>
      <c r="AG89" s="61">
        <v>800000000</v>
      </c>
      <c r="AH89" s="61"/>
      <c r="AI89" s="61"/>
      <c r="AJ89" s="76">
        <f>SUM(AJ90:AJ92)</f>
        <v>800000000</v>
      </c>
    </row>
    <row r="90" spans="1:36" s="21" customFormat="1" ht="13.5" customHeight="1">
      <c r="A90" s="26" t="s">
        <v>11</v>
      </c>
      <c r="B90" s="28" t="s">
        <v>22</v>
      </c>
      <c r="C90" s="28" t="s">
        <v>19</v>
      </c>
      <c r="D90" s="28"/>
      <c r="E90" s="28" t="s">
        <v>24</v>
      </c>
      <c r="F90" s="28"/>
      <c r="G90" s="28" t="s">
        <v>124</v>
      </c>
      <c r="H90" s="28"/>
      <c r="I90" s="28"/>
      <c r="J90" s="28" t="s">
        <v>24</v>
      </c>
      <c r="K90" s="28"/>
      <c r="L90" s="28"/>
      <c r="M90" s="28" t="s">
        <v>126</v>
      </c>
      <c r="N90" s="28"/>
      <c r="O90" s="28"/>
      <c r="P90" s="28"/>
      <c r="Q90" s="28"/>
      <c r="R90" s="28"/>
      <c r="S90" s="28"/>
      <c r="T90" s="28"/>
      <c r="U90" s="28" t="s">
        <v>12</v>
      </c>
      <c r="V90" s="28"/>
      <c r="W90" s="28"/>
      <c r="X90" s="28"/>
      <c r="Y90" s="28"/>
      <c r="Z90" s="28" t="s">
        <v>13</v>
      </c>
      <c r="AA90" s="28"/>
      <c r="AB90" s="28"/>
      <c r="AC90" s="27" t="s">
        <v>14</v>
      </c>
      <c r="AD90" s="28" t="s">
        <v>138</v>
      </c>
      <c r="AG90" s="63">
        <v>200000000</v>
      </c>
      <c r="AH90" s="64"/>
      <c r="AI90" s="65"/>
      <c r="AJ90" s="66">
        <f t="shared" ref="AJ90:AJ92" si="26">+AG90+AH90-AI90</f>
        <v>200000000</v>
      </c>
    </row>
    <row r="91" spans="1:36" s="21" customFormat="1" ht="13.5" customHeight="1">
      <c r="A91" s="26" t="s">
        <v>11</v>
      </c>
      <c r="B91" s="28" t="s">
        <v>22</v>
      </c>
      <c r="C91" s="28" t="s">
        <v>19</v>
      </c>
      <c r="D91" s="28"/>
      <c r="E91" s="28" t="s">
        <v>24</v>
      </c>
      <c r="F91" s="28"/>
      <c r="G91" s="28" t="s">
        <v>124</v>
      </c>
      <c r="H91" s="28"/>
      <c r="I91" s="28"/>
      <c r="J91" s="28" t="s">
        <v>29</v>
      </c>
      <c r="K91" s="28"/>
      <c r="L91" s="28"/>
      <c r="M91" s="28" t="s">
        <v>127</v>
      </c>
      <c r="N91" s="28"/>
      <c r="O91" s="28"/>
      <c r="P91" s="28"/>
      <c r="Q91" s="28"/>
      <c r="R91" s="28"/>
      <c r="S91" s="28"/>
      <c r="T91" s="28"/>
      <c r="U91" s="28" t="s">
        <v>12</v>
      </c>
      <c r="V91" s="28"/>
      <c r="W91" s="28"/>
      <c r="X91" s="28"/>
      <c r="Y91" s="28"/>
      <c r="Z91" s="28" t="s">
        <v>13</v>
      </c>
      <c r="AA91" s="28"/>
      <c r="AB91" s="28"/>
      <c r="AC91" s="27" t="s">
        <v>14</v>
      </c>
      <c r="AD91" s="28" t="s">
        <v>138</v>
      </c>
      <c r="AG91" s="63">
        <v>200000000</v>
      </c>
      <c r="AH91" s="64"/>
      <c r="AI91" s="65"/>
      <c r="AJ91" s="66">
        <f t="shared" si="26"/>
        <v>200000000</v>
      </c>
    </row>
    <row r="92" spans="1:36" s="21" customFormat="1" ht="12.75" customHeight="1">
      <c r="A92" s="26" t="s">
        <v>11</v>
      </c>
      <c r="B92" s="28" t="s">
        <v>22</v>
      </c>
      <c r="C92" s="28" t="s">
        <v>19</v>
      </c>
      <c r="D92" s="28"/>
      <c r="E92" s="28" t="s">
        <v>24</v>
      </c>
      <c r="F92" s="28"/>
      <c r="G92" s="28" t="s">
        <v>124</v>
      </c>
      <c r="H92" s="28"/>
      <c r="I92" s="28"/>
      <c r="J92" s="28" t="s">
        <v>16</v>
      </c>
      <c r="K92" s="28"/>
      <c r="L92" s="28"/>
      <c r="M92" s="28" t="s">
        <v>128</v>
      </c>
      <c r="N92" s="28"/>
      <c r="O92" s="28"/>
      <c r="P92" s="28"/>
      <c r="Q92" s="28"/>
      <c r="R92" s="28"/>
      <c r="S92" s="28"/>
      <c r="T92" s="28"/>
      <c r="U92" s="28" t="s">
        <v>12</v>
      </c>
      <c r="V92" s="28"/>
      <c r="W92" s="28"/>
      <c r="X92" s="28"/>
      <c r="Y92" s="28"/>
      <c r="Z92" s="28" t="s">
        <v>13</v>
      </c>
      <c r="AA92" s="28"/>
      <c r="AB92" s="28"/>
      <c r="AC92" s="27" t="s">
        <v>14</v>
      </c>
      <c r="AD92" s="28" t="s">
        <v>138</v>
      </c>
      <c r="AG92" s="63">
        <v>400000000</v>
      </c>
      <c r="AH92" s="64"/>
      <c r="AI92" s="65"/>
      <c r="AJ92" s="66">
        <f t="shared" si="26"/>
        <v>400000000</v>
      </c>
    </row>
    <row r="93" spans="1:36" s="21" customFormat="1" ht="12.75" customHeight="1">
      <c r="A93" s="46" t="s">
        <v>11</v>
      </c>
      <c r="B93" s="23" t="s">
        <v>22</v>
      </c>
      <c r="C93" s="23" t="s">
        <v>19</v>
      </c>
      <c r="D93" s="24"/>
      <c r="E93" s="23" t="s">
        <v>24</v>
      </c>
      <c r="F93" s="24"/>
      <c r="G93" s="23" t="s">
        <v>129</v>
      </c>
      <c r="H93" s="24"/>
      <c r="I93" s="24"/>
      <c r="J93" s="23"/>
      <c r="K93" s="24"/>
      <c r="L93" s="24"/>
      <c r="M93" s="23" t="s">
        <v>130</v>
      </c>
      <c r="N93" s="24"/>
      <c r="O93" s="24"/>
      <c r="P93" s="24"/>
      <c r="Q93" s="24"/>
      <c r="R93" s="24"/>
      <c r="S93" s="24"/>
      <c r="T93" s="24"/>
      <c r="U93" s="23" t="s">
        <v>12</v>
      </c>
      <c r="V93" s="24"/>
      <c r="W93" s="24"/>
      <c r="X93" s="24"/>
      <c r="Y93" s="24"/>
      <c r="Z93" s="23" t="s">
        <v>13</v>
      </c>
      <c r="AA93" s="24"/>
      <c r="AB93" s="24"/>
      <c r="AC93" s="25" t="s">
        <v>14</v>
      </c>
      <c r="AD93" s="23" t="s">
        <v>138</v>
      </c>
      <c r="AE93" s="24"/>
      <c r="AF93" s="24"/>
      <c r="AG93" s="61">
        <v>500000</v>
      </c>
      <c r="AH93" s="61"/>
      <c r="AI93" s="61"/>
      <c r="AJ93" s="76">
        <f>+AJ94</f>
        <v>500000</v>
      </c>
    </row>
    <row r="94" spans="1:36" s="21" customFormat="1" ht="12.75" customHeight="1">
      <c r="A94" s="26" t="s">
        <v>11</v>
      </c>
      <c r="B94" s="28" t="s">
        <v>22</v>
      </c>
      <c r="C94" s="28" t="s">
        <v>19</v>
      </c>
      <c r="D94" s="28"/>
      <c r="E94" s="28" t="s">
        <v>24</v>
      </c>
      <c r="F94" s="28"/>
      <c r="G94" s="28" t="s">
        <v>129</v>
      </c>
      <c r="H94" s="28"/>
      <c r="I94" s="28"/>
      <c r="J94" s="28" t="s">
        <v>17</v>
      </c>
      <c r="K94" s="28"/>
      <c r="L94" s="28"/>
      <c r="M94" s="28" t="s">
        <v>131</v>
      </c>
      <c r="N94" s="28"/>
      <c r="O94" s="28"/>
      <c r="P94" s="28"/>
      <c r="Q94" s="28"/>
      <c r="R94" s="28"/>
      <c r="S94" s="28"/>
      <c r="T94" s="28"/>
      <c r="U94" s="28" t="s">
        <v>12</v>
      </c>
      <c r="V94" s="28"/>
      <c r="W94" s="28"/>
      <c r="X94" s="28"/>
      <c r="Y94" s="28"/>
      <c r="Z94" s="28" t="s">
        <v>13</v>
      </c>
      <c r="AA94" s="28"/>
      <c r="AB94" s="28"/>
      <c r="AC94" s="27" t="s">
        <v>14</v>
      </c>
      <c r="AD94" s="28" t="s">
        <v>138</v>
      </c>
      <c r="AG94" s="63">
        <v>500000</v>
      </c>
      <c r="AH94" s="64"/>
      <c r="AI94" s="65"/>
      <c r="AJ94" s="66">
        <f>+AG94+AH94-AI94</f>
        <v>500000</v>
      </c>
    </row>
    <row r="95" spans="1:36" s="21" customFormat="1" ht="13.5" customHeight="1">
      <c r="A95" s="46" t="s">
        <v>11</v>
      </c>
      <c r="B95" s="23" t="s">
        <v>22</v>
      </c>
      <c r="C95" s="23" t="s">
        <v>19</v>
      </c>
      <c r="D95" s="24"/>
      <c r="E95" s="23" t="s">
        <v>24</v>
      </c>
      <c r="F95" s="24"/>
      <c r="G95" s="23" t="s">
        <v>132</v>
      </c>
      <c r="H95" s="24"/>
      <c r="I95" s="24"/>
      <c r="J95" s="23"/>
      <c r="K95" s="24"/>
      <c r="L95" s="24"/>
      <c r="M95" s="23" t="s">
        <v>133</v>
      </c>
      <c r="N95" s="24"/>
      <c r="O95" s="24"/>
      <c r="P95" s="24"/>
      <c r="Q95" s="24"/>
      <c r="R95" s="24"/>
      <c r="S95" s="24"/>
      <c r="T95" s="24"/>
      <c r="U95" s="23" t="s">
        <v>12</v>
      </c>
      <c r="V95" s="24"/>
      <c r="W95" s="24"/>
      <c r="X95" s="24"/>
      <c r="Y95" s="24"/>
      <c r="Z95" s="23" t="s">
        <v>13</v>
      </c>
      <c r="AA95" s="24"/>
      <c r="AB95" s="24"/>
      <c r="AC95" s="25" t="s">
        <v>14</v>
      </c>
      <c r="AD95" s="23" t="s">
        <v>138</v>
      </c>
      <c r="AE95" s="24"/>
      <c r="AF95" s="24"/>
      <c r="AG95" s="61">
        <v>10000000</v>
      </c>
      <c r="AH95" s="61"/>
      <c r="AI95" s="61"/>
      <c r="AJ95" s="76">
        <f>+AJ96</f>
        <v>10000000</v>
      </c>
    </row>
    <row r="96" spans="1:36" s="21" customFormat="1" ht="14.25" customHeight="1">
      <c r="A96" s="26" t="s">
        <v>11</v>
      </c>
      <c r="B96" s="28" t="s">
        <v>22</v>
      </c>
      <c r="C96" s="28" t="s">
        <v>19</v>
      </c>
      <c r="D96" s="28"/>
      <c r="E96" s="28" t="s">
        <v>24</v>
      </c>
      <c r="F96" s="28"/>
      <c r="G96" s="28" t="s">
        <v>132</v>
      </c>
      <c r="H96" s="28"/>
      <c r="I96" s="28"/>
      <c r="J96" s="28" t="s">
        <v>39</v>
      </c>
      <c r="K96" s="28"/>
      <c r="L96" s="28"/>
      <c r="M96" s="28" t="s">
        <v>134</v>
      </c>
      <c r="N96" s="28"/>
      <c r="O96" s="28"/>
      <c r="P96" s="28"/>
      <c r="Q96" s="28"/>
      <c r="R96" s="28"/>
      <c r="S96" s="28"/>
      <c r="T96" s="28"/>
      <c r="U96" s="28" t="s">
        <v>12</v>
      </c>
      <c r="V96" s="28"/>
      <c r="W96" s="28"/>
      <c r="X96" s="28"/>
      <c r="Y96" s="28"/>
      <c r="Z96" s="28" t="s">
        <v>13</v>
      </c>
      <c r="AA96" s="28"/>
      <c r="AB96" s="28"/>
      <c r="AC96" s="27" t="s">
        <v>14</v>
      </c>
      <c r="AD96" s="28" t="s">
        <v>138</v>
      </c>
      <c r="AG96" s="63">
        <v>10000000</v>
      </c>
      <c r="AH96" s="64"/>
      <c r="AI96" s="65"/>
      <c r="AJ96" s="66">
        <f>+AG96+AH96-AI96</f>
        <v>10000000</v>
      </c>
    </row>
    <row r="97" spans="1:37" s="21" customFormat="1" ht="13.5" customHeight="1">
      <c r="A97" s="46" t="s">
        <v>11</v>
      </c>
      <c r="B97" s="23" t="s">
        <v>22</v>
      </c>
      <c r="C97" s="23" t="s">
        <v>19</v>
      </c>
      <c r="D97" s="24"/>
      <c r="E97" s="23" t="s">
        <v>24</v>
      </c>
      <c r="F97" s="24"/>
      <c r="G97" s="23" t="s">
        <v>135</v>
      </c>
      <c r="H97" s="24"/>
      <c r="I97" s="24"/>
      <c r="J97" s="23"/>
      <c r="K97" s="24"/>
      <c r="L97" s="24"/>
      <c r="M97" s="23" t="s">
        <v>136</v>
      </c>
      <c r="N97" s="24"/>
      <c r="O97" s="24"/>
      <c r="P97" s="24"/>
      <c r="Q97" s="24"/>
      <c r="R97" s="24"/>
      <c r="S97" s="24"/>
      <c r="T97" s="24"/>
      <c r="U97" s="23" t="s">
        <v>12</v>
      </c>
      <c r="V97" s="24"/>
      <c r="W97" s="24"/>
      <c r="X97" s="24"/>
      <c r="Y97" s="24"/>
      <c r="Z97" s="23" t="s">
        <v>13</v>
      </c>
      <c r="AA97" s="24"/>
      <c r="AB97" s="24"/>
      <c r="AC97" s="25" t="s">
        <v>14</v>
      </c>
      <c r="AD97" s="23" t="s">
        <v>138</v>
      </c>
      <c r="AE97" s="24"/>
      <c r="AF97" s="24"/>
      <c r="AG97" s="61">
        <v>641152244</v>
      </c>
      <c r="AH97" s="61"/>
      <c r="AI97" s="61"/>
      <c r="AJ97" s="76">
        <f>SUM(AJ98:AJ99)</f>
        <v>641152244</v>
      </c>
    </row>
    <row r="98" spans="1:37" s="21" customFormat="1" ht="12.75" customHeight="1">
      <c r="A98" s="26" t="s">
        <v>11</v>
      </c>
      <c r="B98" s="28" t="s">
        <v>22</v>
      </c>
      <c r="C98" s="28" t="s">
        <v>19</v>
      </c>
      <c r="E98" s="28" t="s">
        <v>24</v>
      </c>
      <c r="G98" s="28" t="s">
        <v>135</v>
      </c>
      <c r="J98" s="28" t="s">
        <v>22</v>
      </c>
      <c r="M98" s="28" t="s">
        <v>137</v>
      </c>
      <c r="U98" s="28" t="s">
        <v>12</v>
      </c>
      <c r="Z98" s="28" t="s">
        <v>13</v>
      </c>
      <c r="AC98" s="27" t="s">
        <v>14</v>
      </c>
      <c r="AD98" s="28" t="s">
        <v>138</v>
      </c>
      <c r="AG98" s="63">
        <v>50000000</v>
      </c>
      <c r="AH98" s="64"/>
      <c r="AI98" s="65"/>
      <c r="AJ98" s="66">
        <f t="shared" ref="AJ98:AJ99" si="27">+AG98+AH98-AI98</f>
        <v>50000000</v>
      </c>
    </row>
    <row r="99" spans="1:37" s="21" customFormat="1" ht="13.5" customHeight="1">
      <c r="A99" s="26" t="s">
        <v>11</v>
      </c>
      <c r="B99" s="28" t="s">
        <v>22</v>
      </c>
      <c r="C99" s="28" t="s">
        <v>19</v>
      </c>
      <c r="E99" s="28" t="s">
        <v>24</v>
      </c>
      <c r="G99" s="28" t="s">
        <v>135</v>
      </c>
      <c r="J99" s="28" t="s">
        <v>35</v>
      </c>
      <c r="M99" s="28" t="s">
        <v>136</v>
      </c>
      <c r="U99" s="28" t="s">
        <v>12</v>
      </c>
      <c r="Z99" s="28" t="s">
        <v>13</v>
      </c>
      <c r="AC99" s="27" t="s">
        <v>14</v>
      </c>
      <c r="AD99" s="28" t="s">
        <v>138</v>
      </c>
      <c r="AG99" s="63">
        <v>591152244</v>
      </c>
      <c r="AH99" s="64"/>
      <c r="AI99" s="65"/>
      <c r="AJ99" s="66">
        <f t="shared" si="27"/>
        <v>591152244</v>
      </c>
      <c r="AK99" s="47"/>
    </row>
    <row r="100" spans="1:37" s="21" customFormat="1" ht="10.15" customHeight="1">
      <c r="A100" s="33" t="s">
        <v>11</v>
      </c>
      <c r="B100" s="34" t="s">
        <v>48</v>
      </c>
      <c r="C100" s="34"/>
      <c r="D100" s="35"/>
      <c r="E100" s="34"/>
      <c r="F100" s="35"/>
      <c r="G100" s="34"/>
      <c r="H100" s="35"/>
      <c r="I100" s="35"/>
      <c r="J100" s="34"/>
      <c r="K100" s="35"/>
      <c r="L100" s="35"/>
      <c r="M100" s="34" t="s">
        <v>140</v>
      </c>
      <c r="N100" s="35"/>
      <c r="O100" s="35"/>
      <c r="P100" s="35"/>
      <c r="Q100" s="35"/>
      <c r="R100" s="35"/>
      <c r="S100" s="35"/>
      <c r="T100" s="35"/>
      <c r="U100" s="34" t="s">
        <v>12</v>
      </c>
      <c r="V100" s="35"/>
      <c r="W100" s="35"/>
      <c r="X100" s="35"/>
      <c r="Y100" s="35"/>
      <c r="Z100" s="34" t="s">
        <v>141</v>
      </c>
      <c r="AA100" s="35"/>
      <c r="AB100" s="35"/>
      <c r="AC100" s="36" t="s">
        <v>16</v>
      </c>
      <c r="AD100" s="34" t="s">
        <v>142</v>
      </c>
      <c r="AE100" s="35"/>
      <c r="AF100" s="35"/>
      <c r="AG100" s="71" t="s">
        <v>143</v>
      </c>
      <c r="AH100" s="71">
        <f t="shared" ref="AH100:AI100" si="28">+AH101</f>
        <v>0</v>
      </c>
      <c r="AI100" s="71">
        <f t="shared" si="28"/>
        <v>0</v>
      </c>
      <c r="AJ100" s="77">
        <f>+AJ101</f>
        <v>333000000</v>
      </c>
      <c r="AK100" s="47"/>
    </row>
    <row r="101" spans="1:37" s="21" customFormat="1" ht="10.15" customHeight="1">
      <c r="A101" s="48" t="s">
        <v>11</v>
      </c>
      <c r="B101" s="49" t="s">
        <v>48</v>
      </c>
      <c r="C101" s="101" t="s">
        <v>22</v>
      </c>
      <c r="D101" s="97"/>
      <c r="E101" s="101" t="s">
        <v>17</v>
      </c>
      <c r="F101" s="97"/>
      <c r="G101" s="101" t="s">
        <v>17</v>
      </c>
      <c r="H101" s="97"/>
      <c r="I101" s="97"/>
      <c r="M101" s="96" t="s">
        <v>139</v>
      </c>
      <c r="N101" s="97"/>
      <c r="O101" s="97"/>
      <c r="P101" s="97"/>
      <c r="Q101" s="97"/>
      <c r="R101" s="97"/>
      <c r="S101" s="97"/>
      <c r="T101" s="97"/>
      <c r="U101" s="28" t="s">
        <v>12</v>
      </c>
      <c r="Z101" s="28" t="s">
        <v>141</v>
      </c>
      <c r="AC101" s="50" t="s">
        <v>16</v>
      </c>
      <c r="AD101" s="98" t="s">
        <v>142</v>
      </c>
      <c r="AE101" s="97"/>
      <c r="AF101" s="97"/>
      <c r="AG101" s="78" t="s">
        <v>143</v>
      </c>
      <c r="AH101" s="64"/>
      <c r="AI101" s="65"/>
      <c r="AJ101" s="66">
        <f>+AG101+AH101-AI101</f>
        <v>333000000</v>
      </c>
      <c r="AK101" s="51"/>
    </row>
    <row r="102" spans="1:37" s="21" customFormat="1" ht="10.15" customHeight="1">
      <c r="A102" s="33"/>
      <c r="B102" s="34"/>
      <c r="C102" s="34"/>
      <c r="D102" s="35"/>
      <c r="E102" s="34"/>
      <c r="F102" s="35"/>
      <c r="G102" s="34"/>
      <c r="H102" s="35"/>
      <c r="I102" s="35"/>
      <c r="J102" s="34"/>
      <c r="K102" s="35"/>
      <c r="L102" s="35"/>
      <c r="M102" s="34" t="s">
        <v>155</v>
      </c>
      <c r="N102" s="35"/>
      <c r="O102" s="35"/>
      <c r="P102" s="35"/>
      <c r="Q102" s="35"/>
      <c r="R102" s="35"/>
      <c r="S102" s="35"/>
      <c r="T102" s="35"/>
      <c r="U102" s="34"/>
      <c r="V102" s="35"/>
      <c r="W102" s="35"/>
      <c r="X102" s="35"/>
      <c r="Y102" s="35"/>
      <c r="Z102" s="34"/>
      <c r="AA102" s="35"/>
      <c r="AB102" s="35"/>
      <c r="AC102" s="36"/>
      <c r="AD102" s="34"/>
      <c r="AE102" s="35"/>
      <c r="AF102" s="35"/>
      <c r="AG102" s="71">
        <f>+AG4+AG41+AG100</f>
        <v>38433709048</v>
      </c>
      <c r="AH102" s="71">
        <f>+AH4+AH41+AH100</f>
        <v>0</v>
      </c>
      <c r="AI102" s="71">
        <f>+AI4+AI41+AI100</f>
        <v>0</v>
      </c>
      <c r="AJ102" s="77">
        <f>+AJ4+AJ41+AJ100</f>
        <v>38433709048</v>
      </c>
    </row>
    <row r="103" spans="1:37" s="31" customFormat="1" ht="11.25">
      <c r="A103" s="52" t="s">
        <v>147</v>
      </c>
      <c r="B103" s="102"/>
      <c r="C103" s="100"/>
      <c r="D103" s="102"/>
      <c r="E103" s="100"/>
      <c r="F103" s="102"/>
      <c r="G103" s="100"/>
      <c r="M103" s="99" t="s">
        <v>148</v>
      </c>
      <c r="N103" s="100"/>
      <c r="O103" s="100"/>
      <c r="P103" s="100"/>
      <c r="Q103" s="100"/>
      <c r="R103" s="100"/>
      <c r="S103" s="100"/>
      <c r="T103" s="100"/>
      <c r="U103" s="30"/>
      <c r="AG103" s="79"/>
      <c r="AH103" s="68"/>
      <c r="AI103" s="69"/>
      <c r="AJ103" s="70"/>
    </row>
    <row r="104" spans="1:37" s="21" customFormat="1" ht="10.15" customHeight="1">
      <c r="A104" s="48" t="s">
        <v>147</v>
      </c>
      <c r="B104" s="101" t="s">
        <v>144</v>
      </c>
      <c r="C104" s="97"/>
      <c r="D104" s="101" t="s">
        <v>145</v>
      </c>
      <c r="E104" s="97"/>
      <c r="F104" s="101" t="s">
        <v>17</v>
      </c>
      <c r="G104" s="97"/>
      <c r="M104" s="96" t="s">
        <v>149</v>
      </c>
      <c r="N104" s="97"/>
      <c r="O104" s="97"/>
      <c r="P104" s="97"/>
      <c r="Q104" s="97"/>
      <c r="R104" s="97"/>
      <c r="S104" s="97"/>
      <c r="T104" s="97"/>
      <c r="U104" s="28" t="s">
        <v>12</v>
      </c>
      <c r="Z104" s="49" t="s">
        <v>13</v>
      </c>
      <c r="AC104" s="50" t="s">
        <v>14</v>
      </c>
      <c r="AD104" s="98" t="s">
        <v>15</v>
      </c>
      <c r="AE104" s="97"/>
      <c r="AF104" s="97"/>
      <c r="AG104" s="78" t="s">
        <v>156</v>
      </c>
      <c r="AH104" s="64"/>
      <c r="AI104" s="65"/>
      <c r="AJ104" s="66">
        <f t="shared" ref="AJ104:AJ109" si="29">+AG104+AH104-AI104</f>
        <v>5646324020</v>
      </c>
    </row>
    <row r="105" spans="1:37" s="21" customFormat="1" ht="10.15" customHeight="1">
      <c r="A105" s="48" t="s">
        <v>147</v>
      </c>
      <c r="B105" s="101" t="s">
        <v>144</v>
      </c>
      <c r="C105" s="97"/>
      <c r="D105" s="101" t="s">
        <v>145</v>
      </c>
      <c r="E105" s="97"/>
      <c r="F105" s="101" t="s">
        <v>17</v>
      </c>
      <c r="G105" s="97"/>
      <c r="M105" s="96" t="s">
        <v>149</v>
      </c>
      <c r="N105" s="97"/>
      <c r="O105" s="97"/>
      <c r="P105" s="97"/>
      <c r="Q105" s="97"/>
      <c r="R105" s="97"/>
      <c r="S105" s="97"/>
      <c r="T105" s="97"/>
      <c r="U105" s="28" t="s">
        <v>12</v>
      </c>
      <c r="Z105" s="49" t="s">
        <v>13</v>
      </c>
      <c r="AC105" s="50" t="s">
        <v>35</v>
      </c>
      <c r="AD105" s="98" t="s">
        <v>154</v>
      </c>
      <c r="AE105" s="97"/>
      <c r="AF105" s="97"/>
      <c r="AG105" s="78" t="s">
        <v>157</v>
      </c>
      <c r="AH105" s="64"/>
      <c r="AI105" s="65"/>
      <c r="AJ105" s="66">
        <f t="shared" si="29"/>
        <v>57723516153</v>
      </c>
    </row>
    <row r="106" spans="1:37" s="21" customFormat="1" ht="10.15" customHeight="1">
      <c r="A106" s="48" t="s">
        <v>147</v>
      </c>
      <c r="B106" s="101" t="s">
        <v>144</v>
      </c>
      <c r="C106" s="97"/>
      <c r="D106" s="101" t="s">
        <v>145</v>
      </c>
      <c r="E106" s="97"/>
      <c r="F106" s="101" t="s">
        <v>22</v>
      </c>
      <c r="G106" s="97"/>
      <c r="M106" s="96" t="s">
        <v>150</v>
      </c>
      <c r="N106" s="97"/>
      <c r="O106" s="97"/>
      <c r="P106" s="97"/>
      <c r="Q106" s="97"/>
      <c r="R106" s="97"/>
      <c r="S106" s="97"/>
      <c r="T106" s="97"/>
      <c r="U106" s="28" t="s">
        <v>12</v>
      </c>
      <c r="Z106" s="49" t="s">
        <v>13</v>
      </c>
      <c r="AC106" s="50" t="s">
        <v>14</v>
      </c>
      <c r="AD106" s="98" t="s">
        <v>15</v>
      </c>
      <c r="AE106" s="97"/>
      <c r="AF106" s="97"/>
      <c r="AG106" s="78" t="s">
        <v>158</v>
      </c>
      <c r="AH106" s="64"/>
      <c r="AI106" s="65"/>
      <c r="AJ106" s="66">
        <f t="shared" si="29"/>
        <v>5000000000</v>
      </c>
    </row>
    <row r="107" spans="1:37" s="21" customFormat="1" ht="10.15" customHeight="1">
      <c r="A107" s="48" t="s">
        <v>147</v>
      </c>
      <c r="B107" s="101" t="s">
        <v>144</v>
      </c>
      <c r="C107" s="97"/>
      <c r="D107" s="101" t="s">
        <v>145</v>
      </c>
      <c r="E107" s="97"/>
      <c r="F107" s="101" t="s">
        <v>48</v>
      </c>
      <c r="G107" s="97"/>
      <c r="M107" s="96" t="s">
        <v>151</v>
      </c>
      <c r="N107" s="97"/>
      <c r="O107" s="97"/>
      <c r="P107" s="97"/>
      <c r="Q107" s="97"/>
      <c r="R107" s="97"/>
      <c r="S107" s="97"/>
      <c r="T107" s="97"/>
      <c r="U107" s="28" t="s">
        <v>12</v>
      </c>
      <c r="Z107" s="49" t="s">
        <v>13</v>
      </c>
      <c r="AC107" s="50" t="s">
        <v>14</v>
      </c>
      <c r="AD107" s="98" t="s">
        <v>15</v>
      </c>
      <c r="AE107" s="97"/>
      <c r="AF107" s="97"/>
      <c r="AG107" s="78" t="s">
        <v>159</v>
      </c>
      <c r="AH107" s="64"/>
      <c r="AI107" s="65"/>
      <c r="AJ107" s="66">
        <f t="shared" si="29"/>
        <v>9500000000</v>
      </c>
    </row>
    <row r="108" spans="1:37" s="21" customFormat="1" ht="10.15" customHeight="1">
      <c r="A108" s="48" t="s">
        <v>147</v>
      </c>
      <c r="B108" s="101" t="s">
        <v>144</v>
      </c>
      <c r="C108" s="97"/>
      <c r="D108" s="101" t="s">
        <v>145</v>
      </c>
      <c r="E108" s="97"/>
      <c r="F108" s="101" t="s">
        <v>24</v>
      </c>
      <c r="G108" s="97"/>
      <c r="M108" s="96" t="s">
        <v>152</v>
      </c>
      <c r="N108" s="97"/>
      <c r="O108" s="97"/>
      <c r="P108" s="97"/>
      <c r="Q108" s="97"/>
      <c r="R108" s="97"/>
      <c r="S108" s="97"/>
      <c r="T108" s="97"/>
      <c r="U108" s="28" t="s">
        <v>12</v>
      </c>
      <c r="Z108" s="49" t="s">
        <v>13</v>
      </c>
      <c r="AC108" s="50" t="s">
        <v>14</v>
      </c>
      <c r="AD108" s="98" t="s">
        <v>15</v>
      </c>
      <c r="AE108" s="97"/>
      <c r="AF108" s="97"/>
      <c r="AG108" s="78" t="s">
        <v>160</v>
      </c>
      <c r="AH108" s="64"/>
      <c r="AI108" s="65"/>
      <c r="AJ108" s="80">
        <f t="shared" si="29"/>
        <v>8500000000</v>
      </c>
    </row>
    <row r="109" spans="1:37" s="21" customFormat="1" ht="10.15" customHeight="1">
      <c r="A109" s="48" t="s">
        <v>147</v>
      </c>
      <c r="B109" s="101" t="s">
        <v>146</v>
      </c>
      <c r="C109" s="97"/>
      <c r="D109" s="101" t="s">
        <v>145</v>
      </c>
      <c r="E109" s="97"/>
      <c r="F109" s="101" t="s">
        <v>17</v>
      </c>
      <c r="G109" s="97"/>
      <c r="M109" s="96" t="s">
        <v>153</v>
      </c>
      <c r="N109" s="97"/>
      <c r="O109" s="97"/>
      <c r="P109" s="97"/>
      <c r="Q109" s="97"/>
      <c r="R109" s="97"/>
      <c r="S109" s="97"/>
      <c r="T109" s="97"/>
      <c r="U109" s="28" t="s">
        <v>12</v>
      </c>
      <c r="Z109" s="49" t="s">
        <v>13</v>
      </c>
      <c r="AC109" s="50" t="s">
        <v>14</v>
      </c>
      <c r="AD109" s="98" t="s">
        <v>15</v>
      </c>
      <c r="AE109" s="97"/>
      <c r="AF109" s="97"/>
      <c r="AG109" s="78" t="s">
        <v>161</v>
      </c>
      <c r="AH109" s="81"/>
      <c r="AI109" s="82"/>
      <c r="AJ109" s="80">
        <f t="shared" si="29"/>
        <v>1500000000</v>
      </c>
    </row>
    <row r="110" spans="1:37" s="21" customFormat="1" ht="15">
      <c r="A110" s="53"/>
      <c r="B110" s="54"/>
      <c r="C110" s="54"/>
      <c r="D110" s="55"/>
      <c r="E110" s="54"/>
      <c r="F110" s="55"/>
      <c r="G110" s="54"/>
      <c r="H110" s="55"/>
      <c r="I110" s="55"/>
      <c r="J110" s="54"/>
      <c r="K110" s="55"/>
      <c r="L110" s="55"/>
      <c r="M110" s="54" t="s">
        <v>162</v>
      </c>
      <c r="N110" s="55"/>
      <c r="O110" s="55"/>
      <c r="P110" s="55"/>
      <c r="Q110" s="55"/>
      <c r="R110" s="55"/>
      <c r="S110" s="55"/>
      <c r="T110" s="55"/>
      <c r="U110" s="54"/>
      <c r="V110" s="55"/>
      <c r="W110" s="55"/>
      <c r="X110" s="55"/>
      <c r="Y110" s="55"/>
      <c r="Z110" s="54"/>
      <c r="AA110" s="55"/>
      <c r="AB110" s="55"/>
      <c r="AC110" s="56"/>
      <c r="AD110" s="54"/>
      <c r="AE110" s="55"/>
      <c r="AF110" s="55"/>
      <c r="AG110" s="83">
        <f>+AG104+AG105+AG106+AG107+AG108+AG109</f>
        <v>87869840173</v>
      </c>
      <c r="AH110" s="83"/>
      <c r="AI110" s="83"/>
      <c r="AJ110" s="84">
        <f>SUM(AJ104:AJ109)</f>
        <v>87869840173</v>
      </c>
    </row>
    <row r="111" spans="1:37" s="21" customFormat="1" ht="16.5" thickBot="1">
      <c r="A111" s="57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90" t="s">
        <v>169</v>
      </c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85">
        <f>+AG102+AG110</f>
        <v>126303549221</v>
      </c>
      <c r="AH111" s="85"/>
      <c r="AI111" s="85"/>
      <c r="AJ111" s="86">
        <f>+AJ102+AJ110</f>
        <v>126303549221</v>
      </c>
    </row>
    <row r="112" spans="1:37" ht="13.5" thickTop="1"/>
  </sheetData>
  <sheetProtection password="F3C9" sheet="1" objects="1" scenarios="1"/>
  <mergeCells count="48">
    <mergeCell ref="B103:C103"/>
    <mergeCell ref="D103:E103"/>
    <mergeCell ref="F103:G103"/>
    <mergeCell ref="AD101:AF101"/>
    <mergeCell ref="C101:D101"/>
    <mergeCell ref="E101:F101"/>
    <mergeCell ref="G101:I101"/>
    <mergeCell ref="M101:T101"/>
    <mergeCell ref="B107:C107"/>
    <mergeCell ref="D107:E107"/>
    <mergeCell ref="F107:G107"/>
    <mergeCell ref="B104:C104"/>
    <mergeCell ref="D104:E104"/>
    <mergeCell ref="F104:G104"/>
    <mergeCell ref="B105:C105"/>
    <mergeCell ref="D105:E105"/>
    <mergeCell ref="F105:G105"/>
    <mergeCell ref="B106:C106"/>
    <mergeCell ref="D106:E106"/>
    <mergeCell ref="F106:G106"/>
    <mergeCell ref="B108:C108"/>
    <mergeCell ref="D108:E108"/>
    <mergeCell ref="F108:G108"/>
    <mergeCell ref="B109:C109"/>
    <mergeCell ref="D109:E109"/>
    <mergeCell ref="F109:G109"/>
    <mergeCell ref="AD109:AF109"/>
    <mergeCell ref="M103:T103"/>
    <mergeCell ref="M104:T104"/>
    <mergeCell ref="M105:T105"/>
    <mergeCell ref="M106:T106"/>
    <mergeCell ref="M107:T107"/>
    <mergeCell ref="A1:AJ1"/>
    <mergeCell ref="M111:AF111"/>
    <mergeCell ref="AH2:AI2"/>
    <mergeCell ref="AG2:AG3"/>
    <mergeCell ref="AD2:AF3"/>
    <mergeCell ref="AC2:AC3"/>
    <mergeCell ref="Z2:AB3"/>
    <mergeCell ref="U2:Y3"/>
    <mergeCell ref="M2:T3"/>
    <mergeCell ref="M108:T108"/>
    <mergeCell ref="M109:T109"/>
    <mergeCell ref="AD104:AF104"/>
    <mergeCell ref="AD105:AF105"/>
    <mergeCell ref="AD106:AF106"/>
    <mergeCell ref="AD107:AF107"/>
    <mergeCell ref="AD108:AF10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2017-01-18T14:44:49Z</dcterms:created>
  <dcterms:modified xsi:type="dcterms:W3CDTF">2018-07-02T18:51:11Z</dcterms:modified>
</cp:coreProperties>
</file>