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240" yWindow="165" windowWidth="20115" windowHeight="7620" tabRatio="305"/>
  </bookViews>
  <sheets>
    <sheet name="MARZO" sheetId="2" r:id="rId1"/>
  </sheets>
  <calcPr calcId="171027"/>
</workbook>
</file>

<file path=xl/calcChain.xml><?xml version="1.0" encoding="utf-8"?>
<calcChain xmlns="http://schemas.openxmlformats.org/spreadsheetml/2006/main">
  <c r="AJ108" i="2"/>
  <c r="AJ109"/>
  <c r="AJ110"/>
  <c r="AJ111"/>
  <c r="AJ112"/>
  <c r="AJ107"/>
  <c r="AH113" l="1"/>
  <c r="AI113" l="1"/>
  <c r="AJ113"/>
  <c r="AJ104" l="1"/>
  <c r="AJ102"/>
  <c r="AJ101"/>
  <c r="AJ99"/>
  <c r="AJ97"/>
  <c r="AJ95"/>
  <c r="AJ94"/>
  <c r="AJ93"/>
  <c r="AJ90"/>
  <c r="AJ89"/>
  <c r="AJ87"/>
  <c r="AJ86"/>
  <c r="AJ84"/>
  <c r="AJ82"/>
  <c r="AJ81"/>
  <c r="AJ80"/>
  <c r="AJ79"/>
  <c r="AJ78"/>
  <c r="AJ76"/>
  <c r="AJ75"/>
  <c r="AJ73"/>
  <c r="AJ72"/>
  <c r="AJ71"/>
  <c r="AJ69"/>
  <c r="AJ68"/>
  <c r="AJ67"/>
  <c r="AJ66"/>
  <c r="AJ65"/>
  <c r="AJ64"/>
  <c r="AJ62"/>
  <c r="AJ61"/>
  <c r="AJ60"/>
  <c r="AJ59"/>
  <c r="AJ58"/>
  <c r="AJ57"/>
  <c r="AJ55"/>
  <c r="AJ54"/>
  <c r="AJ49"/>
  <c r="AJ47"/>
  <c r="AJ43"/>
  <c r="AJ42"/>
  <c r="AJ41"/>
  <c r="AJ40"/>
  <c r="AJ39"/>
  <c r="AJ38"/>
  <c r="AJ37"/>
  <c r="AJ36"/>
  <c r="AJ34"/>
  <c r="AJ33"/>
  <c r="AJ32"/>
  <c r="AJ29"/>
  <c r="AJ28"/>
  <c r="AJ26"/>
  <c r="AJ25"/>
  <c r="AJ21"/>
  <c r="AJ20"/>
  <c r="AJ19"/>
  <c r="AJ18"/>
  <c r="AJ17"/>
  <c r="AJ16"/>
  <c r="AJ15"/>
  <c r="AJ14"/>
  <c r="AJ13"/>
  <c r="AJ11"/>
  <c r="AJ10"/>
  <c r="AJ8"/>
  <c r="AJ7"/>
  <c r="AJ6"/>
  <c r="AJ23" l="1"/>
  <c r="AJ22"/>
  <c r="AI100" l="1"/>
  <c r="AH100"/>
  <c r="AI98"/>
  <c r="AH98"/>
  <c r="AI96"/>
  <c r="AH96"/>
  <c r="AI92"/>
  <c r="AH92"/>
  <c r="AJ91"/>
  <c r="AI88"/>
  <c r="AH88"/>
  <c r="AI85"/>
  <c r="AH85"/>
  <c r="AI83"/>
  <c r="AH83"/>
  <c r="AI77"/>
  <c r="AH77"/>
  <c r="AI74"/>
  <c r="AH74"/>
  <c r="AI70"/>
  <c r="AH70"/>
  <c r="AI63"/>
  <c r="AH63"/>
  <c r="AI56"/>
  <c r="AH56"/>
  <c r="AI53"/>
  <c r="AH53"/>
  <c r="AI51"/>
  <c r="AI48"/>
  <c r="AH48"/>
  <c r="AI46"/>
  <c r="AH46"/>
  <c r="AI35"/>
  <c r="AH35"/>
  <c r="AI31"/>
  <c r="AH31"/>
  <c r="AI27"/>
  <c r="AH27"/>
  <c r="AI24"/>
  <c r="AH24"/>
  <c r="AI12"/>
  <c r="AH12"/>
  <c r="AI9"/>
  <c r="AH9"/>
  <c r="AI5"/>
  <c r="AH5"/>
  <c r="AH52"/>
  <c r="AJ52" s="1"/>
  <c r="AJ48"/>
  <c r="AI103"/>
  <c r="AH103"/>
  <c r="AH45" l="1"/>
  <c r="AH51"/>
  <c r="AI50"/>
  <c r="AI45"/>
  <c r="AH30"/>
  <c r="AI30"/>
  <c r="AI4" s="1"/>
  <c r="AJ12"/>
  <c r="AH50" l="1"/>
  <c r="AH44" s="1"/>
  <c r="AI44"/>
  <c r="AJ88" l="1"/>
  <c r="AJ92"/>
  <c r="AJ98"/>
  <c r="AJ51"/>
  <c r="AJ100"/>
  <c r="AJ83"/>
  <c r="AJ46"/>
  <c r="AJ96"/>
  <c r="AJ103"/>
  <c r="AI105"/>
  <c r="AI114" s="1"/>
  <c r="AJ5"/>
  <c r="AJ74"/>
  <c r="AJ85"/>
  <c r="AJ24"/>
  <c r="AJ56"/>
  <c r="AJ70"/>
  <c r="AJ31"/>
  <c r="AJ35"/>
  <c r="AJ77"/>
  <c r="AJ9"/>
  <c r="AJ63"/>
  <c r="AJ27"/>
  <c r="AJ53"/>
  <c r="AH4"/>
  <c r="AH105" s="1"/>
  <c r="AH114" s="1"/>
  <c r="AJ50" l="1"/>
  <c r="AJ45"/>
  <c r="AJ30"/>
  <c r="AJ4" s="1"/>
  <c r="AJ44" l="1"/>
  <c r="AJ105" l="1"/>
  <c r="AJ114" l="1"/>
</calcChain>
</file>

<file path=xl/sharedStrings.xml><?xml version="1.0" encoding="utf-8"?>
<sst xmlns="http://schemas.openxmlformats.org/spreadsheetml/2006/main" count="1138" uniqueCount="171">
  <si>
    <t>TIPO</t>
  </si>
  <si>
    <t>CTA</t>
  </si>
  <si>
    <t>SUBC</t>
  </si>
  <si>
    <t>OBJG</t>
  </si>
  <si>
    <t>ORD</t>
  </si>
  <si>
    <t>SORD</t>
  </si>
  <si>
    <t>CONCEPTO</t>
  </si>
  <si>
    <t>FUENTE</t>
  </si>
  <si>
    <t>SITUACION</t>
  </si>
  <si>
    <t>REC.</t>
  </si>
  <si>
    <t>RECURSO</t>
  </si>
  <si>
    <t>A</t>
  </si>
  <si>
    <t>Nación</t>
  </si>
  <si>
    <t>CSF</t>
  </si>
  <si>
    <t>10</t>
  </si>
  <si>
    <t>RECURSOS CORRIENTES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</si>
  <si>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</si>
  <si>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</si>
  <si>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</si>
  <si>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</si>
  <si>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</si>
  <si>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</si>
  <si>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</si>
  <si>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</si>
  <si>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</si>
  <si>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</si>
  <si>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</si>
  <si>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</si>
  <si>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</si>
  <si>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</si>
  <si>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</si>
  <si>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</si>
  <si>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</si>
  <si>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</si>
  <si>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</si>
  <si>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</si>
  <si>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</si>
  <si>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</si>
  <si>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</si>
  <si>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</si>
  <si>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</si>
  <si>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</si>
  <si>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</si>
  <si>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92</t>
  </si>
  <si>
    <t>BONIFICACION DE DIRECCION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</si>
  <si>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</si>
  <si>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</si>
  <si>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</si>
  <si>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</si>
  <si>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</si>
  <si>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</si>
  <si>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</si>
  <si>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</si>
  <si>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</si>
  <si>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</si>
  <si>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</si>
  <si>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</si>
  <si>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</si>
  <si>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</si>
  <si>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</si>
  <si>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</si>
  <si>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</si>
  <si>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</si>
  <si>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</si>
  <si>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</si>
  <si>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</si>
  <si>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</si>
  <si>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8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</si>
  <si>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</si>
  <si>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</si>
  <si>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</si>
  <si>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</si>
  <si>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</si>
  <si>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</si>
  <si>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</si>
  <si>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</si>
  <si>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</si>
  <si>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</si>
  <si>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</si>
  <si>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</si>
  <si>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</si>
  <si>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</si>
  <si>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</si>
  <si>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</si>
  <si>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</si>
  <si>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</si>
  <si>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</si>
  <si>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DOTACION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</si>
  <si>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</si>
  <si>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</si>
  <si>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</si>
  <si>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</si>
  <si>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</si>
  <si>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</si>
  <si>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</si>
  <si>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</si>
  <si>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</si>
  <si>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</si>
  <si>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</si>
  <si>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</si>
  <si>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</si>
  <si>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</si>
  <si>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</si>
  <si>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</si>
  <si>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</si>
  <si>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</si>
  <si>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</si>
  <si>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SUSCRIPCIONES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</si>
  <si>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</si>
  <si>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</si>
  <si>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</si>
  <si>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</si>
  <si>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</si>
  <si>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</si>
  <si>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</si>
  <si>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</si>
  <si>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</si>
  <si>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</si>
  <si>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</si>
  <si>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</si>
  <si>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</si>
  <si>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</si>
  <si>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</si>
  <si>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</si>
  <si>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</si>
  <si>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</si>
  <si>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</si>
  <si>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</si>
  <si>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OTROS SERVICIOS PARA CAPACITACION, BIENESTAR SOCIAL Y ESTIMULOS</t>
  </si>
  <si>
    <t>22</t>
  </si>
  <si>
    <t>GASTOS FINANCIEROS</t>
  </si>
  <si>
    <t>COMISIONES BANCARIAS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</si>
  <si>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</si>
  <si>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</si>
  <si>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</si>
  <si>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</si>
  <si>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</si>
  <si>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</si>
  <si>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REC CORRIENTES</t>
  </si>
  <si>
    <t>CUOTA DE AUDITAJE CONTRANAL</t>
  </si>
  <si>
    <t>TRANSFERENCIAS AL SECTOR PUBLICO</t>
  </si>
  <si>
    <t>SSF</t>
  </si>
  <si>
    <t>OTROS RECURSOS DEL TESORO</t>
  </si>
  <si>
    <t>0212</t>
  </si>
  <si>
    <t>1000</t>
  </si>
  <si>
    <t>0299</t>
  </si>
  <si>
    <t>C</t>
  </si>
  <si>
    <t>INVERSION</t>
  </si>
  <si>
    <t>IMPLEMENTACION DE ACTIVIDADES DE DESARROLLO ECONOMICO DE FAMILIAS, COMUNIDADES Y TERRITORIOS AFECTADOS POR LA PRESENCIA DE CULTIVOS DE USO ILICITO Y CONFLICTO ARMADO</t>
  </si>
  <si>
    <t>IMPLEMENTACION DE ACTIVIDADES PARA ESTRUCTURAR Y COFINANCIAR PROYECTOS ESTRATEGICOS EN ZONAS AFECTADAS POR CULTIVOS DE USO ILICITO Y POR EL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</si>
  <si>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</si>
  <si>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</si>
  <si>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</si>
  <si>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RECURSOS DEL CREDITO EXTERNO PREVIA AUTORIZACION</t>
  </si>
  <si>
    <t>SUBTOTAL FUNCIONAMIENTO</t>
  </si>
  <si>
    <t>SUBTOTAL  INVERSION</t>
  </si>
  <si>
    <t>PRESUPUESTO INICIAL</t>
  </si>
  <si>
    <t>MODIFICACIONES</t>
  </si>
  <si>
    <t>CREDITOS</t>
  </si>
  <si>
    <t>CONTRACREDITOS</t>
  </si>
  <si>
    <t>PRESUPUESTO FINAL DEL PERIODO</t>
  </si>
  <si>
    <t>PRIMA DE COORDINACION</t>
  </si>
  <si>
    <t>021400 - AGENCIA DE RENOVACION DEL TERRITORIO - MODIFICACIONES PRESUPUESTALES MARZO 2017</t>
  </si>
  <si>
    <t>OTROS GASTOS PERSONALES - DISTRIBUCION PREVIO CONCEPTO DGPPN</t>
  </si>
  <si>
    <t>5.646.324.020,00</t>
  </si>
  <si>
    <t>57.723.516.153,00</t>
  </si>
  <si>
    <t>5.000.000.000,00</t>
  </si>
  <si>
    <t>9.500.000.000,00</t>
  </si>
  <si>
    <t>8.500.000.000,00</t>
  </si>
  <si>
    <t>1.500.000.000,00</t>
  </si>
  <si>
    <t>TOTAL PRESUPUESTO 2017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</si>
</sst>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_-* #,##0.0_-;\-* #,##0.0_-;_-* &quot;-&quot;_-;_-@_-"/>
  </numFmts>
  <fonts count="14">
    <font>
      <sz val="11"/>
      <color theme="1"/>
      <name val="Calibri"/>
      <family val="2"/>
      <scheme val="minor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rgb="FFDCDCDC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/>
      <bottom/>
      <diagonal/>
    </border>
    <border>
      <left/>
      <right style="thin">
        <color auto="1"/>
      </right>
      <top style="double">
        <color rgb="FF000000"/>
      </top>
      <bottom/>
      <diagonal/>
    </border>
    <border>
      <left/>
      <right style="thin">
        <color auto="1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auto="1"/>
      </right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Fill="1" applyBorder="1" applyAlignment="1"/>
    <xf numFmtId="164" fontId="1" fillId="0" borderId="0" xfId="2" applyFont="1" applyFill="1" applyBorder="1" applyAlignment="1"/>
    <xf numFmtId="166" fontId="1" fillId="0" borderId="0" xfId="2" applyNumberFormat="1" applyFont="1" applyFill="1" applyBorder="1" applyAlignment="1"/>
    <xf numFmtId="0" fontId="1" fillId="0" borderId="0" xfId="0" applyFont="1" applyFill="1" applyBorder="1" applyAlignment="1">
      <alignment horizontal="left"/>
    </xf>
    <xf numFmtId="0" fontId="5" fillId="2" borderId="0" xfId="0" applyFont="1" applyFill="1" applyBorder="1" applyAlignment="1"/>
    <xf numFmtId="166" fontId="5" fillId="2" borderId="0" xfId="2" applyNumberFormat="1" applyFont="1" applyFill="1" applyBorder="1" applyAlignment="1"/>
    <xf numFmtId="0" fontId="6" fillId="4" borderId="17" xfId="0" applyNumberFormat="1" applyFont="1" applyFill="1" applyBorder="1" applyAlignment="1">
      <alignment vertical="center" readingOrder="1"/>
    </xf>
    <xf numFmtId="0" fontId="6" fillId="4" borderId="12" xfId="0" applyNumberFormat="1" applyFont="1" applyFill="1" applyBorder="1" applyAlignment="1">
      <alignment vertical="center" readingOrder="1"/>
    </xf>
    <xf numFmtId="0" fontId="6" fillId="5" borderId="13" xfId="0" applyNumberFormat="1" applyFont="1" applyFill="1" applyBorder="1" applyAlignment="1">
      <alignment vertical="center"/>
    </xf>
    <xf numFmtId="0" fontId="6" fillId="5" borderId="14" xfId="0" applyNumberFormat="1" applyFont="1" applyFill="1" applyBorder="1" applyAlignment="1">
      <alignment vertical="center"/>
    </xf>
    <xf numFmtId="164" fontId="6" fillId="4" borderId="19" xfId="2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/>
    </xf>
    <xf numFmtId="166" fontId="7" fillId="0" borderId="0" xfId="2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vertical="center" readingOrder="1"/>
    </xf>
    <xf numFmtId="0" fontId="6" fillId="4" borderId="0" xfId="0" applyNumberFormat="1" applyFont="1" applyFill="1" applyBorder="1" applyAlignment="1">
      <alignment vertical="center" readingOrder="1"/>
    </xf>
    <xf numFmtId="0" fontId="6" fillId="5" borderId="0" xfId="0" applyNumberFormat="1" applyFont="1" applyFill="1" applyBorder="1" applyAlignment="1">
      <alignment vertical="center"/>
    </xf>
    <xf numFmtId="164" fontId="6" fillId="4" borderId="15" xfId="2" applyFont="1" applyFill="1" applyBorder="1" applyAlignment="1">
      <alignment horizontal="center" vertical="center" wrapText="1" readingOrder="1"/>
    </xf>
    <xf numFmtId="164" fontId="6" fillId="4" borderId="20" xfId="2" applyFont="1" applyFill="1" applyBorder="1" applyAlignment="1">
      <alignment horizontal="center" vertical="center" wrapText="1" readingOrder="1"/>
    </xf>
    <xf numFmtId="0" fontId="8" fillId="6" borderId="10" xfId="0" applyNumberFormat="1" applyFont="1" applyFill="1" applyBorder="1" applyAlignment="1">
      <alignment vertical="center" readingOrder="1"/>
    </xf>
    <xf numFmtId="0" fontId="8" fillId="6" borderId="11" xfId="0" applyNumberFormat="1" applyFont="1" applyFill="1" applyBorder="1" applyAlignment="1">
      <alignment vertical="center" readingOrder="1"/>
    </xf>
    <xf numFmtId="0" fontId="8" fillId="6" borderId="11" xfId="0" applyFont="1" applyFill="1" applyBorder="1" applyAlignment="1"/>
    <xf numFmtId="0" fontId="8" fillId="6" borderId="11" xfId="0" applyNumberFormat="1" applyFont="1" applyFill="1" applyBorder="1" applyAlignment="1">
      <alignment horizontal="center" vertical="center" readingOrder="1"/>
    </xf>
    <xf numFmtId="0" fontId="8" fillId="6" borderId="11" xfId="0" applyFont="1" applyFill="1" applyBorder="1" applyAlignment="1">
      <alignment horizontal="left"/>
    </xf>
    <xf numFmtId="0" fontId="9" fillId="0" borderId="0" xfId="0" applyFont="1" applyFill="1" applyBorder="1" applyAlignment="1"/>
    <xf numFmtId="166" fontId="9" fillId="0" borderId="0" xfId="2" applyNumberFormat="1" applyFont="1" applyFill="1" applyBorder="1" applyAlignment="1"/>
    <xf numFmtId="0" fontId="10" fillId="3" borderId="3" xfId="0" applyNumberFormat="1" applyFont="1" applyFill="1" applyBorder="1" applyAlignment="1">
      <alignment vertical="center" readingOrder="1"/>
    </xf>
    <xf numFmtId="0" fontId="10" fillId="3" borderId="1" xfId="0" applyNumberFormat="1" applyFont="1" applyFill="1" applyBorder="1" applyAlignment="1">
      <alignment vertical="center" readingOrder="1"/>
    </xf>
    <xf numFmtId="0" fontId="11" fillId="3" borderId="1" xfId="0" applyFont="1" applyFill="1" applyBorder="1" applyAlignment="1"/>
    <xf numFmtId="0" fontId="10" fillId="3" borderId="1" xfId="0" applyNumberFormat="1" applyFont="1" applyFill="1" applyBorder="1" applyAlignment="1">
      <alignment horizontal="center" vertical="center" readingOrder="1"/>
    </xf>
    <xf numFmtId="0" fontId="11" fillId="3" borderId="1" xfId="0" applyFont="1" applyFill="1" applyBorder="1" applyAlignment="1">
      <alignment horizontal="left"/>
    </xf>
    <xf numFmtId="0" fontId="12" fillId="0" borderId="5" xfId="0" applyNumberFormat="1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center" vertical="center" readingOrder="1"/>
    </xf>
    <xf numFmtId="0" fontId="12" fillId="0" borderId="0" xfId="0" applyNumberFormat="1" applyFont="1" applyFill="1" applyBorder="1" applyAlignment="1">
      <alignment vertical="center" readingOrder="1"/>
    </xf>
    <xf numFmtId="0" fontId="9" fillId="0" borderId="0" xfId="0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vertical="center" readingOrder="1"/>
    </xf>
    <xf numFmtId="0" fontId="10" fillId="0" borderId="0" xfId="0" applyNumberFormat="1" applyFont="1" applyFill="1" applyBorder="1" applyAlignment="1">
      <alignment vertical="center" readingOrder="1"/>
    </xf>
    <xf numFmtId="0" fontId="11" fillId="0" borderId="0" xfId="0" applyFont="1" applyFill="1" applyBorder="1" applyAlignment="1"/>
    <xf numFmtId="0" fontId="10" fillId="0" borderId="0" xfId="0" applyNumberFormat="1" applyFont="1" applyFill="1" applyBorder="1" applyAlignment="1">
      <alignment horizontal="center" vertical="center" readingOrder="1"/>
    </xf>
    <xf numFmtId="0" fontId="11" fillId="0" borderId="0" xfId="0" applyFont="1" applyFill="1" applyBorder="1" applyAlignment="1">
      <alignment horizontal="left"/>
    </xf>
    <xf numFmtId="166" fontId="11" fillId="0" borderId="0" xfId="2" applyNumberFormat="1" applyFont="1" applyFill="1" applyBorder="1" applyAlignment="1"/>
    <xf numFmtId="0" fontId="8" fillId="6" borderId="3" xfId="0" applyNumberFormat="1" applyFont="1" applyFill="1" applyBorder="1" applyAlignment="1">
      <alignment vertical="center" readingOrder="1"/>
    </xf>
    <xf numFmtId="0" fontId="8" fillId="6" borderId="1" xfId="0" applyNumberFormat="1" applyFont="1" applyFill="1" applyBorder="1" applyAlignment="1">
      <alignment vertical="center" readingOrder="1"/>
    </xf>
    <xf numFmtId="0" fontId="8" fillId="6" borderId="1" xfId="0" applyFont="1" applyFill="1" applyBorder="1" applyAlignment="1"/>
    <xf numFmtId="0" fontId="8" fillId="6" borderId="1" xfId="0" applyNumberFormat="1" applyFont="1" applyFill="1" applyBorder="1" applyAlignment="1">
      <alignment horizontal="center" vertical="center" readingOrder="1"/>
    </xf>
    <xf numFmtId="0" fontId="8" fillId="6" borderId="1" xfId="0" applyFont="1" applyFill="1" applyBorder="1" applyAlignment="1">
      <alignment horizontal="left"/>
    </xf>
    <xf numFmtId="0" fontId="6" fillId="5" borderId="3" xfId="0" applyNumberFormat="1" applyFont="1" applyFill="1" applyBorder="1" applyAlignment="1">
      <alignment vertical="center" readingOrder="1"/>
    </xf>
    <xf numFmtId="0" fontId="6" fillId="5" borderId="1" xfId="0" applyNumberFormat="1" applyFont="1" applyFill="1" applyBorder="1" applyAlignment="1">
      <alignment vertical="center" readingOrder="1"/>
    </xf>
    <xf numFmtId="0" fontId="6" fillId="5" borderId="1" xfId="0" applyFont="1" applyFill="1" applyBorder="1" applyAlignment="1"/>
    <xf numFmtId="0" fontId="6" fillId="5" borderId="1" xfId="0" applyNumberFormat="1" applyFont="1" applyFill="1" applyBorder="1" applyAlignment="1">
      <alignment horizontal="center" vertical="center" readingOrder="1"/>
    </xf>
    <xf numFmtId="0" fontId="6" fillId="5" borderId="1" xfId="0" applyFont="1" applyFill="1" applyBorder="1" applyAlignment="1">
      <alignment horizontal="left"/>
    </xf>
    <xf numFmtId="0" fontId="10" fillId="2" borderId="3" xfId="0" applyNumberFormat="1" applyFont="1" applyFill="1" applyBorder="1" applyAlignment="1">
      <alignment vertical="center" readingOrder="1"/>
    </xf>
    <xf numFmtId="0" fontId="10" fillId="2" borderId="1" xfId="0" applyNumberFormat="1" applyFont="1" applyFill="1" applyBorder="1" applyAlignment="1">
      <alignment vertical="center" readingOrder="1"/>
    </xf>
    <xf numFmtId="0" fontId="11" fillId="2" borderId="1" xfId="0" applyFont="1" applyFill="1" applyBorder="1" applyAlignment="1"/>
    <xf numFmtId="0" fontId="10" fillId="2" borderId="1" xfId="0" applyNumberFormat="1" applyFont="1" applyFill="1" applyBorder="1" applyAlignment="1">
      <alignment horizontal="center" vertical="center" readingOrder="1"/>
    </xf>
    <xf numFmtId="0" fontId="11" fillId="2" borderId="1" xfId="0" applyFont="1" applyFill="1" applyBorder="1" applyAlignment="1">
      <alignment horizontal="left"/>
    </xf>
    <xf numFmtId="0" fontId="10" fillId="3" borderId="5" xfId="0" applyNumberFormat="1" applyFont="1" applyFill="1" applyBorder="1" applyAlignment="1">
      <alignment vertical="center" readingOrder="1"/>
    </xf>
    <xf numFmtId="0" fontId="12" fillId="3" borderId="5" xfId="0" applyNumberFormat="1" applyFont="1" applyFill="1" applyBorder="1" applyAlignment="1">
      <alignment vertical="center" readingOrder="1"/>
    </xf>
    <xf numFmtId="164" fontId="9" fillId="0" borderId="0" xfId="2" applyFont="1" applyFill="1" applyBorder="1" applyAlignment="1"/>
    <xf numFmtId="0" fontId="9" fillId="0" borderId="5" xfId="0" applyFont="1" applyFill="1" applyBorder="1" applyAlignment="1"/>
    <xf numFmtId="0" fontId="12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164" fontId="9" fillId="0" borderId="0" xfId="0" applyNumberFormat="1" applyFont="1" applyFill="1" applyBorder="1" applyAlignment="1"/>
    <xf numFmtId="0" fontId="11" fillId="0" borderId="5" xfId="0" applyFont="1" applyFill="1" applyBorder="1" applyAlignment="1"/>
    <xf numFmtId="165" fontId="9" fillId="0" borderId="0" xfId="0" applyNumberFormat="1" applyFont="1" applyFill="1" applyBorder="1" applyAlignment="1"/>
    <xf numFmtId="0" fontId="3" fillId="6" borderId="3" xfId="0" applyNumberFormat="1" applyFont="1" applyFill="1" applyBorder="1" applyAlignment="1">
      <alignment vertical="center" readingOrder="1"/>
    </xf>
    <xf numFmtId="0" fontId="3" fillId="6" borderId="1" xfId="0" applyNumberFormat="1" applyFont="1" applyFill="1" applyBorder="1" applyAlignment="1">
      <alignment vertical="center" readingOrder="1"/>
    </xf>
    <xf numFmtId="0" fontId="3" fillId="6" borderId="1" xfId="0" applyFont="1" applyFill="1" applyBorder="1" applyAlignment="1"/>
    <xf numFmtId="0" fontId="3" fillId="6" borderId="1" xfId="0" applyNumberFormat="1" applyFont="1" applyFill="1" applyBorder="1" applyAlignment="1">
      <alignment horizontal="center" vertical="center" readingOrder="1"/>
    </xf>
    <xf numFmtId="0" fontId="3" fillId="6" borderId="1" xfId="0" applyFont="1" applyFill="1" applyBorder="1" applyAlignment="1">
      <alignment horizontal="left"/>
    </xf>
    <xf numFmtId="0" fontId="13" fillId="6" borderId="6" xfId="0" applyFont="1" applyFill="1" applyBorder="1" applyAlignment="1"/>
    <xf numFmtId="0" fontId="13" fillId="6" borderId="7" xfId="0" applyFont="1" applyFill="1" applyBorder="1" applyAlignment="1"/>
    <xf numFmtId="4" fontId="8" fillId="6" borderId="11" xfId="2" applyNumberFormat="1" applyFont="1" applyFill="1" applyBorder="1" applyAlignment="1">
      <alignment horizontal="right" vertical="center" readingOrder="1"/>
    </xf>
    <xf numFmtId="4" fontId="8" fillId="6" borderId="27" xfId="1" applyNumberFormat="1" applyFont="1" applyFill="1" applyBorder="1" applyAlignment="1">
      <alignment horizontal="right" vertical="center" readingOrder="1"/>
    </xf>
    <xf numFmtId="4" fontId="10" fillId="3" borderId="1" xfId="2" applyNumberFormat="1" applyFont="1" applyFill="1" applyBorder="1" applyAlignment="1">
      <alignment horizontal="right" vertical="center" readingOrder="1"/>
    </xf>
    <xf numFmtId="4" fontId="10" fillId="3" borderId="4" xfId="1" applyNumberFormat="1" applyFont="1" applyFill="1" applyBorder="1" applyAlignment="1">
      <alignment horizontal="right" vertical="center" readingOrder="1"/>
    </xf>
    <xf numFmtId="4" fontId="12" fillId="0" borderId="0" xfId="2" applyNumberFormat="1" applyFont="1" applyFill="1" applyBorder="1" applyAlignment="1">
      <alignment horizontal="right" vertical="center" readingOrder="1"/>
    </xf>
    <xf numFmtId="4" fontId="9" fillId="0" borderId="16" xfId="2" applyNumberFormat="1" applyFont="1" applyFill="1" applyBorder="1" applyAlignment="1"/>
    <xf numFmtId="4" fontId="9" fillId="0" borderId="21" xfId="2" applyNumberFormat="1" applyFont="1" applyFill="1" applyBorder="1" applyAlignment="1"/>
    <xf numFmtId="4" fontId="10" fillId="0" borderId="0" xfId="2" applyNumberFormat="1" applyFont="1" applyFill="1" applyBorder="1" applyAlignment="1">
      <alignment horizontal="right" vertical="center" readingOrder="1"/>
    </xf>
    <xf numFmtId="4" fontId="11" fillId="0" borderId="16" xfId="2" applyNumberFormat="1" applyFont="1" applyFill="1" applyBorder="1" applyAlignment="1"/>
    <xf numFmtId="4" fontId="11" fillId="0" borderId="21" xfId="2" applyNumberFormat="1" applyFont="1" applyFill="1" applyBorder="1" applyAlignment="1"/>
    <xf numFmtId="4" fontId="8" fillId="6" borderId="1" xfId="2" applyNumberFormat="1" applyFont="1" applyFill="1" applyBorder="1" applyAlignment="1">
      <alignment horizontal="right" vertical="center" readingOrder="1"/>
    </xf>
    <xf numFmtId="4" fontId="8" fillId="6" borderId="4" xfId="1" applyNumberFormat="1" applyFont="1" applyFill="1" applyBorder="1" applyAlignment="1">
      <alignment horizontal="right" vertical="center" readingOrder="1"/>
    </xf>
    <xf numFmtId="4" fontId="6" fillId="5" borderId="1" xfId="2" applyNumberFormat="1" applyFont="1" applyFill="1" applyBorder="1" applyAlignment="1">
      <alignment horizontal="right" vertical="center" readingOrder="1"/>
    </xf>
    <xf numFmtId="4" fontId="6" fillId="5" borderId="4" xfId="2" applyNumberFormat="1" applyFont="1" applyFill="1" applyBorder="1" applyAlignment="1">
      <alignment horizontal="right" vertical="center" readingOrder="1"/>
    </xf>
    <xf numFmtId="4" fontId="10" fillId="2" borderId="1" xfId="2" applyNumberFormat="1" applyFont="1" applyFill="1" applyBorder="1" applyAlignment="1">
      <alignment horizontal="right" vertical="center" readingOrder="1"/>
    </xf>
    <xf numFmtId="4" fontId="10" fillId="3" borderId="4" xfId="2" applyNumberFormat="1" applyFont="1" applyFill="1" applyBorder="1" applyAlignment="1">
      <alignment horizontal="right" vertical="center" readingOrder="1"/>
    </xf>
    <xf numFmtId="4" fontId="8" fillId="6" borderId="4" xfId="2" applyNumberFormat="1" applyFont="1" applyFill="1" applyBorder="1" applyAlignment="1">
      <alignment horizontal="right" vertical="center" readingOrder="1"/>
    </xf>
    <xf numFmtId="4" fontId="12" fillId="0" borderId="0" xfId="2" applyNumberFormat="1" applyFont="1" applyFill="1" applyBorder="1" applyAlignment="1">
      <alignment horizontal="right" vertical="center" wrapText="1" readingOrder="1"/>
    </xf>
    <xf numFmtId="4" fontId="11" fillId="0" borderId="0" xfId="1" applyNumberFormat="1" applyFont="1" applyFill="1" applyBorder="1" applyAlignment="1"/>
    <xf numFmtId="4" fontId="11" fillId="0" borderId="16" xfId="0" applyNumberFormat="1" applyFont="1" applyFill="1" applyBorder="1" applyAlignment="1"/>
    <xf numFmtId="4" fontId="12" fillId="0" borderId="0" xfId="0" applyNumberFormat="1" applyFont="1" applyFill="1" applyBorder="1" applyAlignment="1">
      <alignment horizontal="right" vertical="center" wrapText="1" readingOrder="1"/>
    </xf>
    <xf numFmtId="4" fontId="9" fillId="0" borderId="16" xfId="0" applyNumberFormat="1" applyFont="1" applyFill="1" applyBorder="1" applyAlignment="1"/>
    <xf numFmtId="4" fontId="12" fillId="0" borderId="16" xfId="0" applyNumberFormat="1" applyFont="1" applyFill="1" applyBorder="1" applyAlignment="1">
      <alignment horizontal="right" vertical="center" wrapText="1" readingOrder="1"/>
    </xf>
    <xf numFmtId="4" fontId="12" fillId="0" borderId="16" xfId="2" applyNumberFormat="1" applyFont="1" applyFill="1" applyBorder="1" applyAlignment="1">
      <alignment horizontal="right" vertical="center" wrapText="1" readingOrder="1"/>
    </xf>
    <xf numFmtId="4" fontId="3" fillId="6" borderId="1" xfId="2" applyNumberFormat="1" applyFont="1" applyFill="1" applyBorder="1" applyAlignment="1">
      <alignment horizontal="right" vertical="center" readingOrder="1"/>
    </xf>
    <xf numFmtId="4" fontId="3" fillId="6" borderId="4" xfId="2" applyNumberFormat="1" applyFont="1" applyFill="1" applyBorder="1" applyAlignment="1">
      <alignment horizontal="right" vertical="center" readingOrder="1"/>
    </xf>
    <xf numFmtId="4" fontId="13" fillId="6" borderId="7" xfId="2" applyNumberFormat="1" applyFont="1" applyFill="1" applyBorder="1" applyAlignment="1"/>
    <xf numFmtId="4" fontId="13" fillId="6" borderId="9" xfId="2" applyNumberFormat="1" applyFont="1" applyFill="1" applyBorder="1" applyAlignment="1"/>
    <xf numFmtId="0" fontId="12" fillId="0" borderId="0" xfId="0" applyNumberFormat="1" applyFont="1" applyFill="1" applyBorder="1" applyAlignment="1">
      <alignment horizontal="left" vertical="center" readingOrder="1"/>
    </xf>
    <xf numFmtId="0" fontId="12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/>
    <xf numFmtId="0" fontId="4" fillId="2" borderId="24" xfId="0" applyNumberFormat="1" applyFont="1" applyFill="1" applyBorder="1" applyAlignment="1">
      <alignment horizontal="center" vertical="top" readingOrder="1"/>
    </xf>
    <xf numFmtId="0" fontId="4" fillId="2" borderId="25" xfId="0" applyNumberFormat="1" applyFont="1" applyFill="1" applyBorder="1" applyAlignment="1">
      <alignment horizontal="center" vertical="top" readingOrder="1"/>
    </xf>
    <xf numFmtId="0" fontId="4" fillId="2" borderId="26" xfId="0" applyNumberFormat="1" applyFont="1" applyFill="1" applyBorder="1" applyAlignment="1">
      <alignment horizontal="center" vertical="top" readingOrder="1"/>
    </xf>
    <xf numFmtId="0" fontId="13" fillId="6" borderId="8" xfId="0" applyFont="1" applyFill="1" applyBorder="1" applyAlignment="1">
      <alignment horizontal="left"/>
    </xf>
    <xf numFmtId="164" fontId="6" fillId="4" borderId="18" xfId="2" applyFont="1" applyFill="1" applyBorder="1" applyAlignment="1">
      <alignment horizontal="center" vertical="center" wrapText="1" readingOrder="1"/>
    </xf>
    <xf numFmtId="164" fontId="6" fillId="4" borderId="22" xfId="2" applyFont="1" applyFill="1" applyBorder="1" applyAlignment="1">
      <alignment horizontal="center" vertical="center" wrapText="1" readingOrder="1"/>
    </xf>
    <xf numFmtId="164" fontId="6" fillId="4" borderId="23" xfId="2" applyFont="1" applyFill="1" applyBorder="1" applyAlignment="1">
      <alignment horizontal="center" vertical="center" wrapText="1" readingOrder="1"/>
    </xf>
    <xf numFmtId="0" fontId="6" fillId="4" borderId="2" xfId="0" applyNumberFormat="1" applyFont="1" applyFill="1" applyBorder="1" applyAlignment="1">
      <alignment horizontal="center" vertical="center" readingOrder="1"/>
    </xf>
    <xf numFmtId="0" fontId="6" fillId="4" borderId="7" xfId="0" applyNumberFormat="1" applyFont="1" applyFill="1" applyBorder="1" applyAlignment="1">
      <alignment horizontal="center" vertical="center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10" fillId="0" borderId="0" xfId="0" applyNumberFormat="1" applyFont="1" applyFill="1" applyBorder="1" applyAlignment="1">
      <alignment vertical="center" wrapText="1" readingOrder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DDFFFF"/>
      <color rgb="FFCCFFFF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15"/>
  <sheetViews>
    <sheetView tabSelected="1" workbookViewId="0">
      <pane xSplit="20" ySplit="4" topLeftCell="U5" activePane="bottomRight" state="frozen"/>
      <selection pane="topRight" activeCell="U1" sqref="U1"/>
      <selection pane="bottomLeft" activeCell="A5" sqref="A5"/>
      <selection pane="bottomRight" activeCell="AG107" sqref="AG107"/>
    </sheetView>
  </sheetViews>
  <sheetFormatPr baseColWidth="10" defaultColWidth="11.42578125" defaultRowHeight="12.75"/>
  <cols>
    <col min="1" max="1" width="4.42578125" style="1" customWidth="1"/>
    <col min="2" max="2" width="3.5703125" style="1" customWidth="1"/>
    <col min="3" max="3" width="1.7109375" style="1" bestFit="1" customWidth="1"/>
    <col min="4" max="4" width="4.28515625" style="1" customWidth="1"/>
    <col min="5" max="5" width="1.7109375" style="1" bestFit="1" customWidth="1"/>
    <col min="6" max="6" width="2.7109375" style="1" customWidth="1"/>
    <col min="7" max="7" width="1.85546875" style="1" bestFit="1" customWidth="1"/>
    <col min="8" max="8" width="2.42578125" style="1" customWidth="1"/>
    <col min="9" max="9" width="0.28515625" style="1" customWidth="1"/>
    <col min="10" max="10" width="2.7109375" style="1" customWidth="1"/>
    <col min="11" max="11" width="1.5703125" style="1" customWidth="1"/>
    <col min="12" max="12" width="2.140625" style="1" customWidth="1"/>
    <col min="13" max="13" width="7" style="1" customWidth="1"/>
    <col min="14" max="19" width="2.7109375" style="1" customWidth="1"/>
    <col min="20" max="20" width="25.28515625" style="1" customWidth="1"/>
    <col min="21" max="21" width="2.42578125" style="1" customWidth="1"/>
    <col min="22" max="22" width="0.28515625" style="1" customWidth="1"/>
    <col min="23" max="23" width="1.85546875" style="1" customWidth="1"/>
    <col min="24" max="24" width="0.85546875" style="1" customWidth="1"/>
    <col min="25" max="25" width="5.140625" style="1" customWidth="1"/>
    <col min="26" max="28" width="2.7109375" style="1" customWidth="1"/>
    <col min="29" max="29" width="4.7109375" style="1" customWidth="1"/>
    <col min="30" max="30" width="3.140625" style="1" customWidth="1"/>
    <col min="31" max="31" width="4.5703125" style="1" customWidth="1"/>
    <col min="32" max="32" width="7.28515625" style="4" customWidth="1"/>
    <col min="33" max="33" width="19.42578125" style="2" bestFit="1" customWidth="1"/>
    <col min="34" max="34" width="15.7109375" style="2" customWidth="1"/>
    <col min="35" max="35" width="16.7109375" style="2" customWidth="1"/>
    <col min="36" max="36" width="19.85546875" style="2" customWidth="1"/>
    <col min="37" max="37" width="4.140625" style="1" customWidth="1"/>
    <col min="38" max="38" width="12.7109375" style="3" customWidth="1"/>
    <col min="39" max="16384" width="11.42578125" style="1"/>
  </cols>
  <sheetData>
    <row r="1" spans="1:38" s="5" customFormat="1" ht="22.9" customHeight="1" thickTop="1" thickBot="1">
      <c r="A1" s="103" t="s">
        <v>162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L1" s="6"/>
    </row>
    <row r="2" spans="1:38" s="12" customFormat="1" ht="24.75" thickTop="1">
      <c r="A2" s="7" t="s">
        <v>0</v>
      </c>
      <c r="B2" s="8" t="s">
        <v>1</v>
      </c>
      <c r="C2" s="8" t="s">
        <v>2</v>
      </c>
      <c r="D2" s="9"/>
      <c r="E2" s="8" t="s">
        <v>3</v>
      </c>
      <c r="F2" s="9"/>
      <c r="G2" s="8" t="s">
        <v>4</v>
      </c>
      <c r="H2" s="10"/>
      <c r="I2" s="9"/>
      <c r="J2" s="8" t="s">
        <v>5</v>
      </c>
      <c r="K2" s="10"/>
      <c r="L2" s="9"/>
      <c r="M2" s="110" t="s">
        <v>6</v>
      </c>
      <c r="N2" s="110"/>
      <c r="O2" s="110"/>
      <c r="P2" s="110"/>
      <c r="Q2" s="110"/>
      <c r="R2" s="110"/>
      <c r="S2" s="110"/>
      <c r="T2" s="110"/>
      <c r="U2" s="110" t="s">
        <v>7</v>
      </c>
      <c r="V2" s="110"/>
      <c r="W2" s="110"/>
      <c r="X2" s="110"/>
      <c r="Y2" s="110"/>
      <c r="Z2" s="110" t="s">
        <v>8</v>
      </c>
      <c r="AA2" s="110"/>
      <c r="AB2" s="110"/>
      <c r="AC2" s="110" t="s">
        <v>9</v>
      </c>
      <c r="AD2" s="110" t="s">
        <v>10</v>
      </c>
      <c r="AE2" s="110"/>
      <c r="AF2" s="110"/>
      <c r="AG2" s="108" t="s">
        <v>156</v>
      </c>
      <c r="AH2" s="107" t="s">
        <v>157</v>
      </c>
      <c r="AI2" s="107"/>
      <c r="AJ2" s="11" t="s">
        <v>160</v>
      </c>
      <c r="AL2" s="13"/>
    </row>
    <row r="3" spans="1:38" s="12" customFormat="1" thickBot="1">
      <c r="A3" s="14"/>
      <c r="B3" s="15"/>
      <c r="C3" s="15"/>
      <c r="D3" s="16"/>
      <c r="E3" s="15"/>
      <c r="F3" s="16"/>
      <c r="G3" s="15"/>
      <c r="H3" s="16"/>
      <c r="I3" s="16"/>
      <c r="J3" s="15"/>
      <c r="K3" s="16"/>
      <c r="L3" s="16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09"/>
      <c r="AH3" s="17" t="s">
        <v>159</v>
      </c>
      <c r="AI3" s="17" t="s">
        <v>158</v>
      </c>
      <c r="AJ3" s="18"/>
      <c r="AL3" s="13"/>
    </row>
    <row r="4" spans="1:38" s="24" customFormat="1" ht="14.25" thickTop="1" thickBot="1">
      <c r="A4" s="19" t="s">
        <v>11</v>
      </c>
      <c r="B4" s="20" t="s">
        <v>17</v>
      </c>
      <c r="C4" s="20"/>
      <c r="D4" s="21"/>
      <c r="E4" s="20"/>
      <c r="F4" s="21"/>
      <c r="G4" s="20"/>
      <c r="H4" s="21"/>
      <c r="I4" s="21"/>
      <c r="J4" s="20"/>
      <c r="K4" s="21"/>
      <c r="L4" s="21"/>
      <c r="M4" s="20" t="s">
        <v>18</v>
      </c>
      <c r="N4" s="21"/>
      <c r="O4" s="21"/>
      <c r="P4" s="21"/>
      <c r="Q4" s="21"/>
      <c r="R4" s="21"/>
      <c r="S4" s="21"/>
      <c r="T4" s="21"/>
      <c r="U4" s="20" t="s">
        <v>12</v>
      </c>
      <c r="V4" s="21"/>
      <c r="W4" s="21"/>
      <c r="X4" s="21"/>
      <c r="Y4" s="21"/>
      <c r="Z4" s="20" t="s">
        <v>13</v>
      </c>
      <c r="AA4" s="21"/>
      <c r="AB4" s="21"/>
      <c r="AC4" s="22" t="s">
        <v>14</v>
      </c>
      <c r="AD4" s="20" t="s">
        <v>138</v>
      </c>
      <c r="AE4" s="21"/>
      <c r="AF4" s="23"/>
      <c r="AG4" s="72">
        <v>30306863108</v>
      </c>
      <c r="AH4" s="72">
        <f>+AH5+AH9+AH12+AH24+AH27+AH30</f>
        <v>0</v>
      </c>
      <c r="AI4" s="72">
        <f>+AI5+AI9+AI12+AI22+AI23+AI24+AI27+AI30</f>
        <v>3192000000</v>
      </c>
      <c r="AJ4" s="73">
        <f>+AJ5+AJ9+AJ12+AJ22+AJ23+AJ24+AJ27+AJ30</f>
        <v>33498863108</v>
      </c>
      <c r="AL4" s="25"/>
    </row>
    <row r="5" spans="1:38" s="24" customFormat="1" ht="12.75" customHeight="1" thickTop="1">
      <c r="A5" s="26" t="s">
        <v>11</v>
      </c>
      <c r="B5" s="27" t="s">
        <v>17</v>
      </c>
      <c r="C5" s="27" t="s">
        <v>19</v>
      </c>
      <c r="D5" s="28"/>
      <c r="E5" s="27" t="s">
        <v>17</v>
      </c>
      <c r="F5" s="28"/>
      <c r="G5" s="27" t="s">
        <v>17</v>
      </c>
      <c r="H5" s="28"/>
      <c r="I5" s="28"/>
      <c r="J5" s="27"/>
      <c r="K5" s="28"/>
      <c r="L5" s="28"/>
      <c r="M5" s="27" t="s">
        <v>20</v>
      </c>
      <c r="N5" s="28"/>
      <c r="O5" s="28"/>
      <c r="P5" s="28"/>
      <c r="Q5" s="28"/>
      <c r="R5" s="28"/>
      <c r="S5" s="28"/>
      <c r="T5" s="28"/>
      <c r="U5" s="27" t="s">
        <v>12</v>
      </c>
      <c r="V5" s="28"/>
      <c r="W5" s="28"/>
      <c r="X5" s="28"/>
      <c r="Y5" s="28"/>
      <c r="Z5" s="27" t="s">
        <v>13</v>
      </c>
      <c r="AA5" s="28"/>
      <c r="AB5" s="28"/>
      <c r="AC5" s="29" t="s">
        <v>14</v>
      </c>
      <c r="AD5" s="27" t="s">
        <v>138</v>
      </c>
      <c r="AE5" s="28"/>
      <c r="AF5" s="30"/>
      <c r="AG5" s="74">
        <v>16148801980</v>
      </c>
      <c r="AH5" s="74">
        <f t="shared" ref="AH5:AJ5" si="0">SUM(AH6:AH8)</f>
        <v>0</v>
      </c>
      <c r="AI5" s="74">
        <f t="shared" si="0"/>
        <v>0</v>
      </c>
      <c r="AJ5" s="75">
        <f t="shared" si="0"/>
        <v>16148801980</v>
      </c>
      <c r="AL5" s="25"/>
    </row>
    <row r="6" spans="1:38" s="24" customFormat="1" ht="12.75" customHeight="1">
      <c r="A6" s="31" t="s">
        <v>11</v>
      </c>
      <c r="B6" s="32" t="s">
        <v>17</v>
      </c>
      <c r="C6" s="32" t="s">
        <v>19</v>
      </c>
      <c r="E6" s="32" t="s">
        <v>17</v>
      </c>
      <c r="G6" s="32" t="s">
        <v>17</v>
      </c>
      <c r="J6" s="33" t="s">
        <v>17</v>
      </c>
      <c r="M6" s="33" t="s">
        <v>21</v>
      </c>
      <c r="U6" s="33" t="s">
        <v>12</v>
      </c>
      <c r="Z6" s="33" t="s">
        <v>13</v>
      </c>
      <c r="AC6" s="32" t="s">
        <v>14</v>
      </c>
      <c r="AD6" s="33" t="s">
        <v>138</v>
      </c>
      <c r="AF6" s="34"/>
      <c r="AG6" s="76">
        <v>15098801980</v>
      </c>
      <c r="AH6" s="77"/>
      <c r="AI6" s="77"/>
      <c r="AJ6" s="78">
        <f t="shared" ref="AJ6:AJ8" si="1">+AG6-AH6+AI6</f>
        <v>15098801980</v>
      </c>
      <c r="AL6" s="25"/>
    </row>
    <row r="7" spans="1:38" s="24" customFormat="1" ht="12.75" customHeight="1">
      <c r="A7" s="31" t="s">
        <v>11</v>
      </c>
      <c r="B7" s="33" t="s">
        <v>17</v>
      </c>
      <c r="C7" s="33" t="s">
        <v>19</v>
      </c>
      <c r="E7" s="33" t="s">
        <v>17</v>
      </c>
      <c r="G7" s="33" t="s">
        <v>17</v>
      </c>
      <c r="J7" s="33" t="s">
        <v>22</v>
      </c>
      <c r="M7" s="33" t="s">
        <v>23</v>
      </c>
      <c r="U7" s="33" t="s">
        <v>12</v>
      </c>
      <c r="Z7" s="33" t="s">
        <v>13</v>
      </c>
      <c r="AC7" s="32" t="s">
        <v>14</v>
      </c>
      <c r="AD7" s="33" t="s">
        <v>138</v>
      </c>
      <c r="AF7" s="34"/>
      <c r="AG7" s="76">
        <v>1000000000</v>
      </c>
      <c r="AH7" s="77"/>
      <c r="AI7" s="77"/>
      <c r="AJ7" s="78">
        <f t="shared" si="1"/>
        <v>1000000000</v>
      </c>
      <c r="AL7" s="25"/>
    </row>
    <row r="8" spans="1:38" s="24" customFormat="1" ht="12.75" customHeight="1">
      <c r="A8" s="31" t="s">
        <v>11</v>
      </c>
      <c r="B8" s="33" t="s">
        <v>17</v>
      </c>
      <c r="C8" s="33" t="s">
        <v>19</v>
      </c>
      <c r="E8" s="33" t="s">
        <v>17</v>
      </c>
      <c r="G8" s="33" t="s">
        <v>17</v>
      </c>
      <c r="J8" s="33" t="s">
        <v>24</v>
      </c>
      <c r="M8" s="33" t="s">
        <v>25</v>
      </c>
      <c r="U8" s="33" t="s">
        <v>12</v>
      </c>
      <c r="Z8" s="33" t="s">
        <v>13</v>
      </c>
      <c r="AC8" s="32" t="s">
        <v>14</v>
      </c>
      <c r="AD8" s="33" t="s">
        <v>138</v>
      </c>
      <c r="AF8" s="34"/>
      <c r="AG8" s="76">
        <v>50000000</v>
      </c>
      <c r="AH8" s="77"/>
      <c r="AI8" s="77"/>
      <c r="AJ8" s="78">
        <f t="shared" si="1"/>
        <v>50000000</v>
      </c>
      <c r="AL8" s="25"/>
    </row>
    <row r="9" spans="1:38" s="24" customFormat="1" ht="12.75" customHeight="1">
      <c r="A9" s="26" t="s">
        <v>11</v>
      </c>
      <c r="B9" s="27" t="s">
        <v>17</v>
      </c>
      <c r="C9" s="27" t="s">
        <v>19</v>
      </c>
      <c r="D9" s="28"/>
      <c r="E9" s="27" t="s">
        <v>17</v>
      </c>
      <c r="F9" s="28"/>
      <c r="G9" s="27" t="s">
        <v>24</v>
      </c>
      <c r="H9" s="28"/>
      <c r="I9" s="28"/>
      <c r="J9" s="27"/>
      <c r="K9" s="28"/>
      <c r="L9" s="28"/>
      <c r="M9" s="27" t="s">
        <v>26</v>
      </c>
      <c r="N9" s="28"/>
      <c r="O9" s="28"/>
      <c r="P9" s="28"/>
      <c r="Q9" s="28"/>
      <c r="R9" s="28"/>
      <c r="S9" s="28"/>
      <c r="T9" s="28"/>
      <c r="U9" s="27" t="s">
        <v>12</v>
      </c>
      <c r="V9" s="28"/>
      <c r="W9" s="28"/>
      <c r="X9" s="28"/>
      <c r="Y9" s="28"/>
      <c r="Z9" s="27" t="s">
        <v>13</v>
      </c>
      <c r="AA9" s="28"/>
      <c r="AB9" s="28"/>
      <c r="AC9" s="29" t="s">
        <v>14</v>
      </c>
      <c r="AD9" s="27" t="s">
        <v>138</v>
      </c>
      <c r="AE9" s="28"/>
      <c r="AF9" s="30"/>
      <c r="AG9" s="74">
        <v>1654012468</v>
      </c>
      <c r="AH9" s="74">
        <f t="shared" ref="AH9:AJ9" si="2">SUM(AH10:AH11)</f>
        <v>0</v>
      </c>
      <c r="AI9" s="74">
        <f t="shared" si="2"/>
        <v>0</v>
      </c>
      <c r="AJ9" s="75">
        <f t="shared" si="2"/>
        <v>1654012468</v>
      </c>
      <c r="AL9" s="25"/>
    </row>
    <row r="10" spans="1:38" s="24" customFormat="1" ht="12.75" customHeight="1">
      <c r="A10" s="31" t="s">
        <v>11</v>
      </c>
      <c r="B10" s="33" t="s">
        <v>17</v>
      </c>
      <c r="C10" s="33" t="s">
        <v>19</v>
      </c>
      <c r="E10" s="33" t="s">
        <v>17</v>
      </c>
      <c r="G10" s="33" t="s">
        <v>24</v>
      </c>
      <c r="J10" s="33" t="s">
        <v>17</v>
      </c>
      <c r="M10" s="33" t="s">
        <v>27</v>
      </c>
      <c r="U10" s="33" t="s">
        <v>12</v>
      </c>
      <c r="Z10" s="33" t="s">
        <v>13</v>
      </c>
      <c r="AC10" s="32" t="s">
        <v>14</v>
      </c>
      <c r="AD10" s="33" t="s">
        <v>138</v>
      </c>
      <c r="AF10" s="34"/>
      <c r="AG10" s="76">
        <v>190000000</v>
      </c>
      <c r="AH10" s="77"/>
      <c r="AI10" s="77"/>
      <c r="AJ10" s="78">
        <f t="shared" ref="AJ10:AJ11" si="3">+AG10-AH10+AI10</f>
        <v>190000000</v>
      </c>
      <c r="AL10" s="25"/>
    </row>
    <row r="11" spans="1:38" s="24" customFormat="1" ht="12.75" customHeight="1">
      <c r="A11" s="31" t="s">
        <v>11</v>
      </c>
      <c r="B11" s="33" t="s">
        <v>17</v>
      </c>
      <c r="C11" s="33" t="s">
        <v>19</v>
      </c>
      <c r="E11" s="33" t="s">
        <v>17</v>
      </c>
      <c r="G11" s="33" t="s">
        <v>24</v>
      </c>
      <c r="J11" s="33" t="s">
        <v>22</v>
      </c>
      <c r="M11" s="33" t="s">
        <v>28</v>
      </c>
      <c r="U11" s="33" t="s">
        <v>12</v>
      </c>
      <c r="Z11" s="33" t="s">
        <v>13</v>
      </c>
      <c r="AC11" s="32" t="s">
        <v>14</v>
      </c>
      <c r="AD11" s="33" t="s">
        <v>138</v>
      </c>
      <c r="AF11" s="34"/>
      <c r="AG11" s="76">
        <v>1464012468</v>
      </c>
      <c r="AH11" s="77"/>
      <c r="AI11" s="77"/>
      <c r="AJ11" s="78">
        <f t="shared" si="3"/>
        <v>1464012468</v>
      </c>
      <c r="AL11" s="25"/>
    </row>
    <row r="12" spans="1:38" s="24" customFormat="1" ht="12.75" customHeight="1">
      <c r="A12" s="26" t="s">
        <v>11</v>
      </c>
      <c r="B12" s="27" t="s">
        <v>17</v>
      </c>
      <c r="C12" s="27" t="s">
        <v>19</v>
      </c>
      <c r="D12" s="28"/>
      <c r="E12" s="27" t="s">
        <v>17</v>
      </c>
      <c r="F12" s="28"/>
      <c r="G12" s="27" t="s">
        <v>29</v>
      </c>
      <c r="H12" s="28"/>
      <c r="I12" s="28"/>
      <c r="J12" s="27"/>
      <c r="K12" s="28"/>
      <c r="L12" s="28"/>
      <c r="M12" s="27" t="s">
        <v>30</v>
      </c>
      <c r="N12" s="28"/>
      <c r="O12" s="28"/>
      <c r="P12" s="28"/>
      <c r="Q12" s="28"/>
      <c r="R12" s="28"/>
      <c r="S12" s="28"/>
      <c r="T12" s="28"/>
      <c r="U12" s="27" t="s">
        <v>12</v>
      </c>
      <c r="V12" s="28"/>
      <c r="W12" s="28"/>
      <c r="X12" s="28"/>
      <c r="Y12" s="28"/>
      <c r="Z12" s="27" t="s">
        <v>13</v>
      </c>
      <c r="AA12" s="28"/>
      <c r="AB12" s="28"/>
      <c r="AC12" s="29" t="s">
        <v>14</v>
      </c>
      <c r="AD12" s="27" t="s">
        <v>138</v>
      </c>
      <c r="AE12" s="28"/>
      <c r="AF12" s="30"/>
      <c r="AG12" s="74">
        <v>3941564254</v>
      </c>
      <c r="AH12" s="74">
        <f t="shared" ref="AH12:AI12" si="4">SUM(AH13:AH21)</f>
        <v>0</v>
      </c>
      <c r="AI12" s="74">
        <f t="shared" si="4"/>
        <v>0</v>
      </c>
      <c r="AJ12" s="75">
        <f>SUM(AJ13:AJ21)</f>
        <v>3941564254</v>
      </c>
      <c r="AL12" s="25"/>
    </row>
    <row r="13" spans="1:38" s="24" customFormat="1" ht="12.75" customHeight="1">
      <c r="A13" s="31" t="s">
        <v>11</v>
      </c>
      <c r="B13" s="33" t="s">
        <v>17</v>
      </c>
      <c r="C13" s="33" t="s">
        <v>19</v>
      </c>
      <c r="E13" s="33" t="s">
        <v>17</v>
      </c>
      <c r="G13" s="33" t="s">
        <v>29</v>
      </c>
      <c r="J13" s="33" t="s">
        <v>22</v>
      </c>
      <c r="M13" s="33" t="s">
        <v>31</v>
      </c>
      <c r="U13" s="33" t="s">
        <v>12</v>
      </c>
      <c r="Z13" s="33" t="s">
        <v>13</v>
      </c>
      <c r="AC13" s="32" t="s">
        <v>14</v>
      </c>
      <c r="AD13" s="33" t="s">
        <v>138</v>
      </c>
      <c r="AF13" s="34"/>
      <c r="AG13" s="76">
        <v>520000000</v>
      </c>
      <c r="AH13" s="77"/>
      <c r="AI13" s="77"/>
      <c r="AJ13" s="78">
        <f t="shared" ref="AJ13:AJ21" si="5">+AG13-AH13+AI13</f>
        <v>520000000</v>
      </c>
      <c r="AL13" s="25"/>
    </row>
    <row r="14" spans="1:38" s="24" customFormat="1" ht="12.75" customHeight="1">
      <c r="A14" s="31" t="s">
        <v>11</v>
      </c>
      <c r="B14" s="33" t="s">
        <v>17</v>
      </c>
      <c r="C14" s="33" t="s">
        <v>19</v>
      </c>
      <c r="E14" s="33" t="s">
        <v>17</v>
      </c>
      <c r="G14" s="33" t="s">
        <v>29</v>
      </c>
      <c r="J14" s="33" t="s">
        <v>29</v>
      </c>
      <c r="M14" s="33" t="s">
        <v>32</v>
      </c>
      <c r="U14" s="33" t="s">
        <v>12</v>
      </c>
      <c r="Z14" s="33" t="s">
        <v>13</v>
      </c>
      <c r="AC14" s="32" t="s">
        <v>14</v>
      </c>
      <c r="AD14" s="33" t="s">
        <v>138</v>
      </c>
      <c r="AF14" s="34"/>
      <c r="AG14" s="76">
        <v>110000000</v>
      </c>
      <c r="AH14" s="77"/>
      <c r="AI14" s="77"/>
      <c r="AJ14" s="78">
        <f t="shared" si="5"/>
        <v>110000000</v>
      </c>
      <c r="AL14" s="25"/>
    </row>
    <row r="15" spans="1:38" s="24" customFormat="1" ht="12.75" customHeight="1">
      <c r="A15" s="31" t="s">
        <v>11</v>
      </c>
      <c r="B15" s="33" t="s">
        <v>17</v>
      </c>
      <c r="C15" s="33" t="s">
        <v>19</v>
      </c>
      <c r="E15" s="33" t="s">
        <v>17</v>
      </c>
      <c r="G15" s="33" t="s">
        <v>29</v>
      </c>
      <c r="J15" s="33" t="s">
        <v>33</v>
      </c>
      <c r="M15" s="33" t="s">
        <v>34</v>
      </c>
      <c r="U15" s="33" t="s">
        <v>12</v>
      </c>
      <c r="Z15" s="33" t="s">
        <v>13</v>
      </c>
      <c r="AC15" s="32" t="s">
        <v>14</v>
      </c>
      <c r="AD15" s="33" t="s">
        <v>138</v>
      </c>
      <c r="AF15" s="34"/>
      <c r="AG15" s="76">
        <v>6000000</v>
      </c>
      <c r="AH15" s="77"/>
      <c r="AI15" s="77"/>
      <c r="AJ15" s="78">
        <f t="shared" si="5"/>
        <v>6000000</v>
      </c>
      <c r="AL15" s="25"/>
    </row>
    <row r="16" spans="1:38" s="24" customFormat="1" ht="12.75" customHeight="1">
      <c r="A16" s="31" t="s">
        <v>11</v>
      </c>
      <c r="B16" s="33" t="s">
        <v>17</v>
      </c>
      <c r="C16" s="33" t="s">
        <v>19</v>
      </c>
      <c r="E16" s="33" t="s">
        <v>17</v>
      </c>
      <c r="G16" s="33" t="s">
        <v>29</v>
      </c>
      <c r="J16" s="33" t="s">
        <v>35</v>
      </c>
      <c r="M16" s="33" t="s">
        <v>36</v>
      </c>
      <c r="U16" s="33" t="s">
        <v>12</v>
      </c>
      <c r="Z16" s="33" t="s">
        <v>13</v>
      </c>
      <c r="AC16" s="32" t="s">
        <v>14</v>
      </c>
      <c r="AD16" s="33" t="s">
        <v>138</v>
      </c>
      <c r="AF16" s="34"/>
      <c r="AG16" s="76">
        <v>7000000</v>
      </c>
      <c r="AH16" s="77"/>
      <c r="AI16" s="77"/>
      <c r="AJ16" s="78">
        <f t="shared" si="5"/>
        <v>7000000</v>
      </c>
      <c r="AL16" s="25"/>
    </row>
    <row r="17" spans="1:38" s="24" customFormat="1" ht="12.75" customHeight="1">
      <c r="A17" s="31" t="s">
        <v>11</v>
      </c>
      <c r="B17" s="33" t="s">
        <v>17</v>
      </c>
      <c r="C17" s="33" t="s">
        <v>19</v>
      </c>
      <c r="E17" s="33" t="s">
        <v>17</v>
      </c>
      <c r="G17" s="33" t="s">
        <v>29</v>
      </c>
      <c r="J17" s="33" t="s">
        <v>37</v>
      </c>
      <c r="M17" s="33" t="s">
        <v>38</v>
      </c>
      <c r="U17" s="33" t="s">
        <v>12</v>
      </c>
      <c r="Z17" s="33" t="s">
        <v>13</v>
      </c>
      <c r="AC17" s="32" t="s">
        <v>14</v>
      </c>
      <c r="AD17" s="33" t="s">
        <v>138</v>
      </c>
      <c r="AF17" s="34"/>
      <c r="AG17" s="76">
        <v>800000000</v>
      </c>
      <c r="AH17" s="77"/>
      <c r="AI17" s="77"/>
      <c r="AJ17" s="78">
        <f t="shared" si="5"/>
        <v>800000000</v>
      </c>
      <c r="AL17" s="25"/>
    </row>
    <row r="18" spans="1:38" s="24" customFormat="1" ht="12.75" customHeight="1">
      <c r="A18" s="31" t="s">
        <v>11</v>
      </c>
      <c r="B18" s="33" t="s">
        <v>17</v>
      </c>
      <c r="C18" s="33" t="s">
        <v>19</v>
      </c>
      <c r="E18" s="33" t="s">
        <v>17</v>
      </c>
      <c r="G18" s="33" t="s">
        <v>29</v>
      </c>
      <c r="J18" s="33" t="s">
        <v>39</v>
      </c>
      <c r="M18" s="33" t="s">
        <v>40</v>
      </c>
      <c r="U18" s="33" t="s">
        <v>12</v>
      </c>
      <c r="Z18" s="33" t="s">
        <v>13</v>
      </c>
      <c r="AC18" s="32" t="s">
        <v>14</v>
      </c>
      <c r="AD18" s="33" t="s">
        <v>138</v>
      </c>
      <c r="AF18" s="34"/>
      <c r="AG18" s="76">
        <v>800000000</v>
      </c>
      <c r="AH18" s="77"/>
      <c r="AI18" s="77"/>
      <c r="AJ18" s="78">
        <f t="shared" si="5"/>
        <v>800000000</v>
      </c>
      <c r="AL18" s="25"/>
    </row>
    <row r="19" spans="1:38" s="24" customFormat="1" ht="12.75" customHeight="1">
      <c r="A19" s="31" t="s">
        <v>11</v>
      </c>
      <c r="B19" s="33" t="s">
        <v>17</v>
      </c>
      <c r="C19" s="33" t="s">
        <v>19</v>
      </c>
      <c r="E19" s="33" t="s">
        <v>17</v>
      </c>
      <c r="G19" s="33" t="s">
        <v>29</v>
      </c>
      <c r="J19" s="33" t="s">
        <v>41</v>
      </c>
      <c r="M19" s="33" t="s">
        <v>42</v>
      </c>
      <c r="U19" s="33" t="s">
        <v>12</v>
      </c>
      <c r="Z19" s="33" t="s">
        <v>13</v>
      </c>
      <c r="AC19" s="32" t="s">
        <v>14</v>
      </c>
      <c r="AD19" s="33" t="s">
        <v>138</v>
      </c>
      <c r="AF19" s="34"/>
      <c r="AG19" s="76">
        <v>1533564254</v>
      </c>
      <c r="AH19" s="77"/>
      <c r="AI19" s="77"/>
      <c r="AJ19" s="78">
        <f t="shared" si="5"/>
        <v>1533564254</v>
      </c>
      <c r="AL19" s="25"/>
    </row>
    <row r="20" spans="1:38" s="24" customFormat="1" ht="12.75" customHeight="1">
      <c r="A20" s="31" t="s">
        <v>11</v>
      </c>
      <c r="B20" s="33" t="s">
        <v>17</v>
      </c>
      <c r="C20" s="33" t="s">
        <v>19</v>
      </c>
      <c r="E20" s="33" t="s">
        <v>17</v>
      </c>
      <c r="G20" s="33" t="s">
        <v>29</v>
      </c>
      <c r="J20" s="100">
        <v>47</v>
      </c>
      <c r="K20" s="33"/>
      <c r="M20" s="33" t="s">
        <v>161</v>
      </c>
      <c r="U20" s="33" t="s">
        <v>12</v>
      </c>
      <c r="Z20" s="33" t="s">
        <v>13</v>
      </c>
      <c r="AC20" s="32" t="s">
        <v>14</v>
      </c>
      <c r="AD20" s="33" t="s">
        <v>138</v>
      </c>
      <c r="AF20" s="34"/>
      <c r="AG20" s="76">
        <v>85000000</v>
      </c>
      <c r="AH20" s="77"/>
      <c r="AI20" s="77"/>
      <c r="AJ20" s="78">
        <f t="shared" si="5"/>
        <v>85000000</v>
      </c>
      <c r="AL20" s="25"/>
    </row>
    <row r="21" spans="1:38" s="24" customFormat="1" ht="12.75" customHeight="1">
      <c r="A21" s="31" t="s">
        <v>11</v>
      </c>
      <c r="B21" s="33" t="s">
        <v>17</v>
      </c>
      <c r="C21" s="33" t="s">
        <v>19</v>
      </c>
      <c r="E21" s="33" t="s">
        <v>17</v>
      </c>
      <c r="G21" s="33" t="s">
        <v>29</v>
      </c>
      <c r="J21" s="33" t="s">
        <v>43</v>
      </c>
      <c r="M21" s="33" t="s">
        <v>44</v>
      </c>
      <c r="U21" s="33" t="s">
        <v>12</v>
      </c>
      <c r="Z21" s="33" t="s">
        <v>13</v>
      </c>
      <c r="AC21" s="32" t="s">
        <v>14</v>
      </c>
      <c r="AD21" s="33" t="s">
        <v>138</v>
      </c>
      <c r="AF21" s="34"/>
      <c r="AG21" s="76">
        <v>80000000</v>
      </c>
      <c r="AH21" s="77"/>
      <c r="AI21" s="77"/>
      <c r="AJ21" s="78">
        <f t="shared" si="5"/>
        <v>80000000</v>
      </c>
      <c r="AL21" s="25"/>
    </row>
    <row r="22" spans="1:38" s="24" customFormat="1" ht="12.75" customHeight="1">
      <c r="A22" s="26" t="s">
        <v>11</v>
      </c>
      <c r="B22" s="27" t="s">
        <v>17</v>
      </c>
      <c r="C22" s="27" t="s">
        <v>19</v>
      </c>
      <c r="D22" s="28"/>
      <c r="E22" s="27" t="s">
        <v>17</v>
      </c>
      <c r="F22" s="28"/>
      <c r="G22" s="27">
        <v>8</v>
      </c>
      <c r="H22" s="28"/>
      <c r="I22" s="28"/>
      <c r="J22" s="27"/>
      <c r="K22" s="28"/>
      <c r="L22" s="28"/>
      <c r="M22" s="27" t="s">
        <v>163</v>
      </c>
      <c r="N22" s="28"/>
      <c r="O22" s="28"/>
      <c r="P22" s="28"/>
      <c r="Q22" s="28"/>
      <c r="R22" s="28"/>
      <c r="S22" s="28"/>
      <c r="T22" s="28"/>
      <c r="U22" s="27" t="s">
        <v>12</v>
      </c>
      <c r="V22" s="28"/>
      <c r="W22" s="28"/>
      <c r="X22" s="28"/>
      <c r="Y22" s="28"/>
      <c r="Z22" s="27" t="s">
        <v>13</v>
      </c>
      <c r="AA22" s="28"/>
      <c r="AB22" s="28"/>
      <c r="AC22" s="29" t="s">
        <v>14</v>
      </c>
      <c r="AD22" s="27" t="s">
        <v>138</v>
      </c>
      <c r="AE22" s="28"/>
      <c r="AF22" s="30"/>
      <c r="AG22" s="74"/>
      <c r="AH22" s="74"/>
      <c r="AI22" s="74">
        <v>2053000000</v>
      </c>
      <c r="AJ22" s="75">
        <f t="shared" ref="AJ22:AJ23" si="6">+AG22-AH22+AI22</f>
        <v>2053000000</v>
      </c>
      <c r="AL22" s="25"/>
    </row>
    <row r="23" spans="1:38" s="24" customFormat="1" ht="12.75" customHeight="1">
      <c r="A23" s="26" t="s">
        <v>11</v>
      </c>
      <c r="B23" s="27" t="s">
        <v>17</v>
      </c>
      <c r="C23" s="27" t="s">
        <v>19</v>
      </c>
      <c r="D23" s="28"/>
      <c r="E23" s="27" t="s">
        <v>17</v>
      </c>
      <c r="F23" s="28"/>
      <c r="G23" s="27">
        <v>8</v>
      </c>
      <c r="H23" s="28"/>
      <c r="I23" s="28"/>
      <c r="J23" s="27"/>
      <c r="K23" s="28"/>
      <c r="L23" s="28"/>
      <c r="M23" s="27" t="s">
        <v>163</v>
      </c>
      <c r="N23" s="28"/>
      <c r="O23" s="28"/>
      <c r="P23" s="28"/>
      <c r="Q23" s="28"/>
      <c r="R23" s="28"/>
      <c r="S23" s="28"/>
      <c r="T23" s="28"/>
      <c r="U23" s="27" t="s">
        <v>12</v>
      </c>
      <c r="V23" s="28"/>
      <c r="W23" s="28"/>
      <c r="X23" s="28"/>
      <c r="Y23" s="28"/>
      <c r="Z23" s="27" t="s">
        <v>141</v>
      </c>
      <c r="AA23" s="28"/>
      <c r="AB23" s="28"/>
      <c r="AC23" s="29" t="s">
        <v>14</v>
      </c>
      <c r="AD23" s="27" t="s">
        <v>138</v>
      </c>
      <c r="AE23" s="28"/>
      <c r="AF23" s="30"/>
      <c r="AG23" s="74"/>
      <c r="AH23" s="74"/>
      <c r="AI23" s="74">
        <v>1139000000</v>
      </c>
      <c r="AJ23" s="75">
        <f t="shared" si="6"/>
        <v>1139000000</v>
      </c>
      <c r="AL23" s="25"/>
    </row>
    <row r="24" spans="1:38" s="24" customFormat="1" ht="12.75" customHeight="1">
      <c r="A24" s="26" t="s">
        <v>11</v>
      </c>
      <c r="B24" s="27" t="s">
        <v>17</v>
      </c>
      <c r="C24" s="27" t="s">
        <v>19</v>
      </c>
      <c r="D24" s="28"/>
      <c r="E24" s="27" t="s">
        <v>17</v>
      </c>
      <c r="F24" s="28"/>
      <c r="G24" s="27" t="s">
        <v>45</v>
      </c>
      <c r="H24" s="28"/>
      <c r="I24" s="28"/>
      <c r="J24" s="27"/>
      <c r="K24" s="28"/>
      <c r="L24" s="28"/>
      <c r="M24" s="27" t="s">
        <v>46</v>
      </c>
      <c r="N24" s="28"/>
      <c r="O24" s="28"/>
      <c r="P24" s="28"/>
      <c r="Q24" s="28"/>
      <c r="R24" s="28"/>
      <c r="S24" s="28"/>
      <c r="T24" s="28"/>
      <c r="U24" s="27" t="s">
        <v>12</v>
      </c>
      <c r="V24" s="28"/>
      <c r="W24" s="28"/>
      <c r="X24" s="28"/>
      <c r="Y24" s="28"/>
      <c r="Z24" s="27" t="s">
        <v>13</v>
      </c>
      <c r="AA24" s="28"/>
      <c r="AB24" s="28"/>
      <c r="AC24" s="29" t="s">
        <v>14</v>
      </c>
      <c r="AD24" s="27" t="s">
        <v>138</v>
      </c>
      <c r="AE24" s="28"/>
      <c r="AF24" s="30"/>
      <c r="AG24" s="74">
        <v>185000000</v>
      </c>
      <c r="AH24" s="74">
        <f t="shared" ref="AH24:AJ24" si="7">SUM(AH25:AH26)</f>
        <v>0</v>
      </c>
      <c r="AI24" s="74">
        <f t="shared" si="7"/>
        <v>0</v>
      </c>
      <c r="AJ24" s="75">
        <f t="shared" si="7"/>
        <v>185000000</v>
      </c>
      <c r="AL24" s="25"/>
    </row>
    <row r="25" spans="1:38" s="24" customFormat="1" ht="12.75" customHeight="1">
      <c r="A25" s="31" t="s">
        <v>11</v>
      </c>
      <c r="B25" s="33" t="s">
        <v>17</v>
      </c>
      <c r="C25" s="33" t="s">
        <v>19</v>
      </c>
      <c r="E25" s="33" t="s">
        <v>17</v>
      </c>
      <c r="G25" s="33" t="s">
        <v>45</v>
      </c>
      <c r="J25" s="33" t="s">
        <v>17</v>
      </c>
      <c r="M25" s="33" t="s">
        <v>47</v>
      </c>
      <c r="U25" s="33" t="s">
        <v>12</v>
      </c>
      <c r="Z25" s="33" t="s">
        <v>13</v>
      </c>
      <c r="AC25" s="32" t="s">
        <v>14</v>
      </c>
      <c r="AD25" s="33" t="s">
        <v>138</v>
      </c>
      <c r="AF25" s="34"/>
      <c r="AG25" s="76">
        <v>50000000</v>
      </c>
      <c r="AH25" s="77"/>
      <c r="AI25" s="77"/>
      <c r="AJ25" s="78">
        <f t="shared" ref="AJ25:AJ26" si="8">+AG25-AH25+AI25</f>
        <v>50000000</v>
      </c>
      <c r="AL25" s="25"/>
    </row>
    <row r="26" spans="1:38" s="24" customFormat="1" ht="12.75" customHeight="1">
      <c r="A26" s="31" t="s">
        <v>11</v>
      </c>
      <c r="B26" s="33" t="s">
        <v>17</v>
      </c>
      <c r="C26" s="33" t="s">
        <v>19</v>
      </c>
      <c r="E26" s="33" t="s">
        <v>17</v>
      </c>
      <c r="G26" s="33" t="s">
        <v>45</v>
      </c>
      <c r="J26" s="33" t="s">
        <v>48</v>
      </c>
      <c r="M26" s="33" t="s">
        <v>49</v>
      </c>
      <c r="U26" s="33" t="s">
        <v>12</v>
      </c>
      <c r="Z26" s="33" t="s">
        <v>13</v>
      </c>
      <c r="AC26" s="32" t="s">
        <v>14</v>
      </c>
      <c r="AD26" s="33" t="s">
        <v>138</v>
      </c>
      <c r="AF26" s="34"/>
      <c r="AG26" s="76">
        <v>135000000</v>
      </c>
      <c r="AH26" s="77"/>
      <c r="AI26" s="77"/>
      <c r="AJ26" s="78">
        <f t="shared" si="8"/>
        <v>135000000</v>
      </c>
      <c r="AL26" s="25"/>
    </row>
    <row r="27" spans="1:38" s="24" customFormat="1" ht="12.75" customHeight="1">
      <c r="A27" s="26" t="s">
        <v>11</v>
      </c>
      <c r="B27" s="27" t="s">
        <v>17</v>
      </c>
      <c r="C27" s="27" t="s">
        <v>19</v>
      </c>
      <c r="D27" s="28"/>
      <c r="E27" s="27" t="s">
        <v>22</v>
      </c>
      <c r="F27" s="28"/>
      <c r="G27" s="27"/>
      <c r="H27" s="28"/>
      <c r="I27" s="28"/>
      <c r="J27" s="27"/>
      <c r="K27" s="28"/>
      <c r="L27" s="28"/>
      <c r="M27" s="27" t="s">
        <v>50</v>
      </c>
      <c r="N27" s="28"/>
      <c r="O27" s="28"/>
      <c r="P27" s="28"/>
      <c r="Q27" s="28"/>
      <c r="R27" s="28"/>
      <c r="S27" s="28"/>
      <c r="T27" s="28"/>
      <c r="U27" s="27" t="s">
        <v>12</v>
      </c>
      <c r="V27" s="28"/>
      <c r="W27" s="28"/>
      <c r="X27" s="28"/>
      <c r="Y27" s="28"/>
      <c r="Z27" s="27" t="s">
        <v>13</v>
      </c>
      <c r="AA27" s="28"/>
      <c r="AB27" s="28"/>
      <c r="AC27" s="29" t="s">
        <v>14</v>
      </c>
      <c r="AD27" s="27" t="s">
        <v>138</v>
      </c>
      <c r="AE27" s="28"/>
      <c r="AF27" s="30"/>
      <c r="AG27" s="74">
        <v>1349162250</v>
      </c>
      <c r="AH27" s="74">
        <f t="shared" ref="AH27:AJ27" si="9">SUM(AH28:AH29)</f>
        <v>0</v>
      </c>
      <c r="AI27" s="74">
        <f t="shared" si="9"/>
        <v>0</v>
      </c>
      <c r="AJ27" s="75">
        <f t="shared" si="9"/>
        <v>1349162250</v>
      </c>
      <c r="AL27" s="25"/>
    </row>
    <row r="28" spans="1:38" s="24" customFormat="1" ht="12.75" customHeight="1">
      <c r="A28" s="31" t="s">
        <v>11</v>
      </c>
      <c r="B28" s="33" t="s">
        <v>17</v>
      </c>
      <c r="C28" s="33" t="s">
        <v>19</v>
      </c>
      <c r="E28" s="33" t="s">
        <v>22</v>
      </c>
      <c r="G28" s="33" t="s">
        <v>33</v>
      </c>
      <c r="J28" s="33"/>
      <c r="M28" s="33" t="s">
        <v>51</v>
      </c>
      <c r="U28" s="33" t="s">
        <v>12</v>
      </c>
      <c r="Z28" s="33" t="s">
        <v>13</v>
      </c>
      <c r="AC28" s="32" t="s">
        <v>14</v>
      </c>
      <c r="AD28" s="33" t="s">
        <v>138</v>
      </c>
      <c r="AF28" s="34"/>
      <c r="AG28" s="76">
        <v>144413575</v>
      </c>
      <c r="AH28" s="77"/>
      <c r="AI28" s="77"/>
      <c r="AJ28" s="78">
        <f t="shared" ref="AJ28:AJ29" si="10">+AG28-AH28+AI28</f>
        <v>144413575</v>
      </c>
      <c r="AL28" s="25"/>
    </row>
    <row r="29" spans="1:38" s="24" customFormat="1" ht="12.75" customHeight="1">
      <c r="A29" s="31" t="s">
        <v>11</v>
      </c>
      <c r="B29" s="33" t="s">
        <v>17</v>
      </c>
      <c r="C29" s="33" t="s">
        <v>19</v>
      </c>
      <c r="E29" s="33" t="s">
        <v>22</v>
      </c>
      <c r="G29" s="33" t="s">
        <v>37</v>
      </c>
      <c r="J29" s="33"/>
      <c r="M29" s="33" t="s">
        <v>52</v>
      </c>
      <c r="U29" s="33" t="s">
        <v>12</v>
      </c>
      <c r="Z29" s="33" t="s">
        <v>13</v>
      </c>
      <c r="AC29" s="32" t="s">
        <v>14</v>
      </c>
      <c r="AD29" s="33" t="s">
        <v>138</v>
      </c>
      <c r="AF29" s="34"/>
      <c r="AG29" s="76">
        <v>1204748675</v>
      </c>
      <c r="AH29" s="77"/>
      <c r="AI29" s="77"/>
      <c r="AJ29" s="78">
        <f t="shared" si="10"/>
        <v>1204748675</v>
      </c>
      <c r="AL29" s="25"/>
    </row>
    <row r="30" spans="1:38" s="24" customFormat="1" ht="12.75" customHeight="1">
      <c r="A30" s="26" t="s">
        <v>11</v>
      </c>
      <c r="B30" s="27" t="s">
        <v>17</v>
      </c>
      <c r="C30" s="27" t="s">
        <v>19</v>
      </c>
      <c r="D30" s="28"/>
      <c r="E30" s="27" t="s">
        <v>29</v>
      </c>
      <c r="F30" s="28"/>
      <c r="G30" s="27"/>
      <c r="H30" s="28"/>
      <c r="I30" s="28"/>
      <c r="J30" s="27"/>
      <c r="K30" s="28"/>
      <c r="L30" s="28"/>
      <c r="M30" s="27" t="s">
        <v>53</v>
      </c>
      <c r="N30" s="28"/>
      <c r="O30" s="28"/>
      <c r="P30" s="28"/>
      <c r="Q30" s="28"/>
      <c r="R30" s="28"/>
      <c r="S30" s="28"/>
      <c r="T30" s="28"/>
      <c r="U30" s="27" t="s">
        <v>12</v>
      </c>
      <c r="V30" s="28"/>
      <c r="W30" s="28"/>
      <c r="X30" s="28"/>
      <c r="Y30" s="28"/>
      <c r="Z30" s="27" t="s">
        <v>13</v>
      </c>
      <c r="AA30" s="28"/>
      <c r="AB30" s="28"/>
      <c r="AC30" s="29" t="s">
        <v>14</v>
      </c>
      <c r="AD30" s="27" t="s">
        <v>138</v>
      </c>
      <c r="AE30" s="28"/>
      <c r="AF30" s="30"/>
      <c r="AG30" s="74">
        <v>7028322156</v>
      </c>
      <c r="AH30" s="74">
        <f t="shared" ref="AH30:AI30" si="11">+AH31+AH35+AH40+AH41+AH42+AH43</f>
        <v>0</v>
      </c>
      <c r="AI30" s="74">
        <f t="shared" si="11"/>
        <v>0</v>
      </c>
      <c r="AJ30" s="75">
        <f>+AJ31+AJ35+AJ40+AJ41+AJ42+AJ43</f>
        <v>7028322156</v>
      </c>
      <c r="AL30" s="25"/>
    </row>
    <row r="31" spans="1:38" s="24" customFormat="1" ht="12.75" customHeight="1">
      <c r="A31" s="26" t="s">
        <v>11</v>
      </c>
      <c r="B31" s="27" t="s">
        <v>17</v>
      </c>
      <c r="C31" s="27" t="s">
        <v>19</v>
      </c>
      <c r="D31" s="28"/>
      <c r="E31" s="27" t="s">
        <v>29</v>
      </c>
      <c r="F31" s="28"/>
      <c r="G31" s="27" t="s">
        <v>17</v>
      </c>
      <c r="H31" s="28"/>
      <c r="I31" s="28"/>
      <c r="J31" s="27"/>
      <c r="K31" s="28"/>
      <c r="L31" s="28"/>
      <c r="M31" s="27" t="s">
        <v>54</v>
      </c>
      <c r="N31" s="28"/>
      <c r="O31" s="28"/>
      <c r="P31" s="28"/>
      <c r="Q31" s="28"/>
      <c r="R31" s="28"/>
      <c r="S31" s="28"/>
      <c r="T31" s="28"/>
      <c r="U31" s="27" t="s">
        <v>12</v>
      </c>
      <c r="V31" s="28"/>
      <c r="W31" s="28"/>
      <c r="X31" s="28"/>
      <c r="Y31" s="28"/>
      <c r="Z31" s="27" t="s">
        <v>13</v>
      </c>
      <c r="AA31" s="28"/>
      <c r="AB31" s="28"/>
      <c r="AC31" s="29" t="s">
        <v>14</v>
      </c>
      <c r="AD31" s="27" t="s">
        <v>138</v>
      </c>
      <c r="AE31" s="28"/>
      <c r="AF31" s="30"/>
      <c r="AG31" s="74">
        <v>2855000000</v>
      </c>
      <c r="AH31" s="74">
        <f t="shared" ref="AH31:AJ31" si="12">SUM(AH32:AH34)</f>
        <v>0</v>
      </c>
      <c r="AI31" s="74">
        <f t="shared" si="12"/>
        <v>0</v>
      </c>
      <c r="AJ31" s="75">
        <f t="shared" si="12"/>
        <v>2855000000</v>
      </c>
      <c r="AL31" s="25"/>
    </row>
    <row r="32" spans="1:38" s="24" customFormat="1" ht="12.75" customHeight="1">
      <c r="A32" s="31" t="s">
        <v>11</v>
      </c>
      <c r="B32" s="33" t="s">
        <v>17</v>
      </c>
      <c r="C32" s="33" t="s">
        <v>19</v>
      </c>
      <c r="E32" s="33" t="s">
        <v>29</v>
      </c>
      <c r="G32" s="33" t="s">
        <v>17</v>
      </c>
      <c r="J32" s="33" t="s">
        <v>17</v>
      </c>
      <c r="M32" s="33" t="s">
        <v>55</v>
      </c>
      <c r="U32" s="33" t="s">
        <v>12</v>
      </c>
      <c r="Z32" s="33" t="s">
        <v>13</v>
      </c>
      <c r="AC32" s="32" t="s">
        <v>14</v>
      </c>
      <c r="AD32" s="33" t="s">
        <v>138</v>
      </c>
      <c r="AF32" s="34"/>
      <c r="AG32" s="76">
        <v>670000000</v>
      </c>
      <c r="AH32" s="77"/>
      <c r="AI32" s="77"/>
      <c r="AJ32" s="78">
        <f t="shared" ref="AJ32:AJ34" si="13">+AG32-AH32+AI32</f>
        <v>670000000</v>
      </c>
      <c r="AL32" s="25"/>
    </row>
    <row r="33" spans="1:38" s="24" customFormat="1" ht="12.75" customHeight="1">
      <c r="A33" s="31" t="s">
        <v>11</v>
      </c>
      <c r="B33" s="33" t="s">
        <v>17</v>
      </c>
      <c r="C33" s="33" t="s">
        <v>19</v>
      </c>
      <c r="E33" s="33" t="s">
        <v>29</v>
      </c>
      <c r="G33" s="33" t="s">
        <v>17</v>
      </c>
      <c r="J33" s="33" t="s">
        <v>48</v>
      </c>
      <c r="M33" s="33" t="s">
        <v>56</v>
      </c>
      <c r="U33" s="33" t="s">
        <v>12</v>
      </c>
      <c r="Z33" s="33" t="s">
        <v>13</v>
      </c>
      <c r="AC33" s="32" t="s">
        <v>14</v>
      </c>
      <c r="AD33" s="33" t="s">
        <v>138</v>
      </c>
      <c r="AF33" s="34"/>
      <c r="AG33" s="76">
        <v>1035000000</v>
      </c>
      <c r="AH33" s="77"/>
      <c r="AI33" s="77"/>
      <c r="AJ33" s="78">
        <f t="shared" si="13"/>
        <v>1035000000</v>
      </c>
      <c r="AL33" s="25"/>
    </row>
    <row r="34" spans="1:38" s="24" customFormat="1" ht="12.75" customHeight="1">
      <c r="A34" s="31" t="s">
        <v>11</v>
      </c>
      <c r="B34" s="33" t="s">
        <v>17</v>
      </c>
      <c r="C34" s="33" t="s">
        <v>19</v>
      </c>
      <c r="E34" s="33" t="s">
        <v>29</v>
      </c>
      <c r="G34" s="33" t="s">
        <v>17</v>
      </c>
      <c r="J34" s="33" t="s">
        <v>24</v>
      </c>
      <c r="M34" s="33" t="s">
        <v>57</v>
      </c>
      <c r="U34" s="33" t="s">
        <v>12</v>
      </c>
      <c r="Z34" s="33" t="s">
        <v>13</v>
      </c>
      <c r="AC34" s="32" t="s">
        <v>14</v>
      </c>
      <c r="AD34" s="33" t="s">
        <v>138</v>
      </c>
      <c r="AF34" s="34"/>
      <c r="AG34" s="76">
        <v>1150000000</v>
      </c>
      <c r="AH34" s="77"/>
      <c r="AI34" s="77"/>
      <c r="AJ34" s="78">
        <f t="shared" si="13"/>
        <v>1150000000</v>
      </c>
      <c r="AL34" s="25"/>
    </row>
    <row r="35" spans="1:38" s="24" customFormat="1" ht="12.75" customHeight="1">
      <c r="A35" s="26" t="s">
        <v>11</v>
      </c>
      <c r="B35" s="27" t="s">
        <v>17</v>
      </c>
      <c r="C35" s="27" t="s">
        <v>19</v>
      </c>
      <c r="D35" s="28"/>
      <c r="E35" s="27" t="s">
        <v>29</v>
      </c>
      <c r="F35" s="28"/>
      <c r="G35" s="27" t="s">
        <v>22</v>
      </c>
      <c r="H35" s="28"/>
      <c r="I35" s="28"/>
      <c r="J35" s="27"/>
      <c r="K35" s="28"/>
      <c r="L35" s="28"/>
      <c r="M35" s="27" t="s">
        <v>58</v>
      </c>
      <c r="N35" s="28"/>
      <c r="O35" s="28"/>
      <c r="P35" s="28"/>
      <c r="Q35" s="28"/>
      <c r="R35" s="28"/>
      <c r="S35" s="28"/>
      <c r="T35" s="28"/>
      <c r="U35" s="27" t="s">
        <v>12</v>
      </c>
      <c r="V35" s="28"/>
      <c r="W35" s="28"/>
      <c r="X35" s="28"/>
      <c r="Y35" s="28"/>
      <c r="Z35" s="27" t="s">
        <v>13</v>
      </c>
      <c r="AA35" s="28"/>
      <c r="AB35" s="28"/>
      <c r="AC35" s="29" t="s">
        <v>14</v>
      </c>
      <c r="AD35" s="27" t="s">
        <v>138</v>
      </c>
      <c r="AE35" s="28"/>
      <c r="AF35" s="30"/>
      <c r="AG35" s="74">
        <v>3243322156</v>
      </c>
      <c r="AH35" s="74">
        <f t="shared" ref="AH35:AJ35" si="14">SUM(AH36:AH39)</f>
        <v>0</v>
      </c>
      <c r="AI35" s="74">
        <f t="shared" si="14"/>
        <v>0</v>
      </c>
      <c r="AJ35" s="75">
        <f t="shared" si="14"/>
        <v>3243322156</v>
      </c>
      <c r="AL35" s="25"/>
    </row>
    <row r="36" spans="1:38" s="24" customFormat="1" ht="12.75" customHeight="1">
      <c r="A36" s="31" t="s">
        <v>11</v>
      </c>
      <c r="B36" s="33" t="s">
        <v>17</v>
      </c>
      <c r="C36" s="33" t="s">
        <v>19</v>
      </c>
      <c r="E36" s="33" t="s">
        <v>29</v>
      </c>
      <c r="G36" s="33" t="s">
        <v>22</v>
      </c>
      <c r="J36" s="33" t="s">
        <v>22</v>
      </c>
      <c r="M36" s="33" t="s">
        <v>59</v>
      </c>
      <c r="U36" s="33" t="s">
        <v>12</v>
      </c>
      <c r="Z36" s="33" t="s">
        <v>13</v>
      </c>
      <c r="AC36" s="32" t="s">
        <v>14</v>
      </c>
      <c r="AD36" s="33" t="s">
        <v>138</v>
      </c>
      <c r="AF36" s="34"/>
      <c r="AG36" s="76">
        <v>2169736280</v>
      </c>
      <c r="AH36" s="77"/>
      <c r="AI36" s="77"/>
      <c r="AJ36" s="78">
        <f t="shared" ref="AJ36:AJ43" si="15">+AG36-AH36+AI36</f>
        <v>2169736280</v>
      </c>
      <c r="AL36" s="25"/>
    </row>
    <row r="37" spans="1:38" s="24" customFormat="1" ht="12.75" customHeight="1">
      <c r="A37" s="31" t="s">
        <v>11</v>
      </c>
      <c r="B37" s="33" t="s">
        <v>17</v>
      </c>
      <c r="C37" s="33" t="s">
        <v>19</v>
      </c>
      <c r="E37" s="33" t="s">
        <v>29</v>
      </c>
      <c r="G37" s="33" t="s">
        <v>22</v>
      </c>
      <c r="J37" s="33" t="s">
        <v>48</v>
      </c>
      <c r="M37" s="33" t="s">
        <v>60</v>
      </c>
      <c r="U37" s="33" t="s">
        <v>12</v>
      </c>
      <c r="Z37" s="33" t="s">
        <v>13</v>
      </c>
      <c r="AC37" s="32" t="s">
        <v>14</v>
      </c>
      <c r="AD37" s="33" t="s">
        <v>138</v>
      </c>
      <c r="AF37" s="34"/>
      <c r="AG37" s="76">
        <v>830000000</v>
      </c>
      <c r="AH37" s="77"/>
      <c r="AI37" s="77"/>
      <c r="AJ37" s="78">
        <f t="shared" si="15"/>
        <v>830000000</v>
      </c>
      <c r="AL37" s="25"/>
    </row>
    <row r="38" spans="1:38" s="24" customFormat="1" ht="12.75" customHeight="1">
      <c r="A38" s="31" t="s">
        <v>11</v>
      </c>
      <c r="B38" s="33" t="s">
        <v>17</v>
      </c>
      <c r="C38" s="33" t="s">
        <v>19</v>
      </c>
      <c r="E38" s="33" t="s">
        <v>29</v>
      </c>
      <c r="G38" s="33" t="s">
        <v>22</v>
      </c>
      <c r="J38" s="33" t="s">
        <v>61</v>
      </c>
      <c r="M38" s="33" t="s">
        <v>62</v>
      </c>
      <c r="U38" s="33" t="s">
        <v>12</v>
      </c>
      <c r="Z38" s="33" t="s">
        <v>13</v>
      </c>
      <c r="AC38" s="32" t="s">
        <v>14</v>
      </c>
      <c r="AD38" s="33" t="s">
        <v>138</v>
      </c>
      <c r="AF38" s="34"/>
      <c r="AG38" s="76">
        <v>135000000</v>
      </c>
      <c r="AH38" s="77"/>
      <c r="AI38" s="77"/>
      <c r="AJ38" s="78">
        <f t="shared" si="15"/>
        <v>135000000</v>
      </c>
      <c r="AL38" s="25"/>
    </row>
    <row r="39" spans="1:38" s="24" customFormat="1" ht="12.75" customHeight="1">
      <c r="A39" s="31" t="s">
        <v>11</v>
      </c>
      <c r="B39" s="33" t="s">
        <v>17</v>
      </c>
      <c r="C39" s="33" t="s">
        <v>19</v>
      </c>
      <c r="E39" s="33" t="s">
        <v>29</v>
      </c>
      <c r="G39" s="33" t="s">
        <v>22</v>
      </c>
      <c r="J39" s="33" t="s">
        <v>63</v>
      </c>
      <c r="M39" s="33" t="s">
        <v>64</v>
      </c>
      <c r="U39" s="33" t="s">
        <v>12</v>
      </c>
      <c r="Z39" s="33" t="s">
        <v>13</v>
      </c>
      <c r="AC39" s="32" t="s">
        <v>14</v>
      </c>
      <c r="AD39" s="33" t="s">
        <v>138</v>
      </c>
      <c r="AF39" s="34"/>
      <c r="AG39" s="76">
        <v>108585876</v>
      </c>
      <c r="AH39" s="77"/>
      <c r="AI39" s="77"/>
      <c r="AJ39" s="78">
        <f t="shared" si="15"/>
        <v>108585876</v>
      </c>
      <c r="AL39" s="25"/>
    </row>
    <row r="40" spans="1:38" s="37" customFormat="1" ht="12.75" customHeight="1">
      <c r="A40" s="35" t="s">
        <v>11</v>
      </c>
      <c r="B40" s="36" t="s">
        <v>17</v>
      </c>
      <c r="C40" s="36" t="s">
        <v>19</v>
      </c>
      <c r="E40" s="36" t="s">
        <v>29</v>
      </c>
      <c r="G40" s="36" t="s">
        <v>61</v>
      </c>
      <c r="J40" s="36"/>
      <c r="M40" s="36" t="s">
        <v>65</v>
      </c>
      <c r="U40" s="36" t="s">
        <v>12</v>
      </c>
      <c r="Z40" s="36" t="s">
        <v>13</v>
      </c>
      <c r="AC40" s="38" t="s">
        <v>14</v>
      </c>
      <c r="AD40" s="36" t="s">
        <v>138</v>
      </c>
      <c r="AF40" s="39"/>
      <c r="AG40" s="79">
        <v>520000000</v>
      </c>
      <c r="AH40" s="80"/>
      <c r="AI40" s="80"/>
      <c r="AJ40" s="81">
        <f t="shared" si="15"/>
        <v>520000000</v>
      </c>
      <c r="AL40" s="40"/>
    </row>
    <row r="41" spans="1:38" s="37" customFormat="1" ht="12.75" customHeight="1">
      <c r="A41" s="35" t="s">
        <v>11</v>
      </c>
      <c r="B41" s="36" t="s">
        <v>17</v>
      </c>
      <c r="C41" s="36" t="s">
        <v>19</v>
      </c>
      <c r="E41" s="36" t="s">
        <v>29</v>
      </c>
      <c r="G41" s="36" t="s">
        <v>63</v>
      </c>
      <c r="J41" s="36"/>
      <c r="M41" s="36" t="s">
        <v>66</v>
      </c>
      <c r="U41" s="36" t="s">
        <v>12</v>
      </c>
      <c r="Z41" s="36" t="s">
        <v>13</v>
      </c>
      <c r="AC41" s="38" t="s">
        <v>14</v>
      </c>
      <c r="AD41" s="36" t="s">
        <v>138</v>
      </c>
      <c r="AF41" s="39"/>
      <c r="AG41" s="79">
        <v>105000000</v>
      </c>
      <c r="AH41" s="80"/>
      <c r="AI41" s="80"/>
      <c r="AJ41" s="81">
        <f t="shared" si="15"/>
        <v>105000000</v>
      </c>
      <c r="AL41" s="40"/>
    </row>
    <row r="42" spans="1:38" s="37" customFormat="1" ht="12.75" customHeight="1">
      <c r="A42" s="35" t="s">
        <v>11</v>
      </c>
      <c r="B42" s="36" t="s">
        <v>17</v>
      </c>
      <c r="C42" s="36" t="s">
        <v>19</v>
      </c>
      <c r="E42" s="36" t="s">
        <v>29</v>
      </c>
      <c r="G42" s="36" t="s">
        <v>67</v>
      </c>
      <c r="J42" s="36"/>
      <c r="M42" s="36" t="s">
        <v>68</v>
      </c>
      <c r="U42" s="36" t="s">
        <v>12</v>
      </c>
      <c r="Z42" s="36" t="s">
        <v>13</v>
      </c>
      <c r="AC42" s="38" t="s">
        <v>14</v>
      </c>
      <c r="AD42" s="36" t="s">
        <v>138</v>
      </c>
      <c r="AF42" s="39"/>
      <c r="AG42" s="79">
        <v>105000000</v>
      </c>
      <c r="AH42" s="80"/>
      <c r="AI42" s="80"/>
      <c r="AJ42" s="81">
        <f t="shared" si="15"/>
        <v>105000000</v>
      </c>
      <c r="AL42" s="40"/>
    </row>
    <row r="43" spans="1:38" s="37" customFormat="1" ht="12.75" customHeight="1">
      <c r="A43" s="35" t="s">
        <v>11</v>
      </c>
      <c r="B43" s="36" t="s">
        <v>17</v>
      </c>
      <c r="C43" s="36" t="s">
        <v>19</v>
      </c>
      <c r="E43" s="36" t="s">
        <v>29</v>
      </c>
      <c r="G43" s="36" t="s">
        <v>45</v>
      </c>
      <c r="J43" s="36"/>
      <c r="M43" s="36" t="s">
        <v>69</v>
      </c>
      <c r="U43" s="36" t="s">
        <v>12</v>
      </c>
      <c r="Z43" s="36" t="s">
        <v>13</v>
      </c>
      <c r="AC43" s="38" t="s">
        <v>14</v>
      </c>
      <c r="AD43" s="36" t="s">
        <v>138</v>
      </c>
      <c r="AF43" s="39"/>
      <c r="AG43" s="79">
        <v>200000000</v>
      </c>
      <c r="AH43" s="80"/>
      <c r="AI43" s="80"/>
      <c r="AJ43" s="81">
        <f t="shared" si="15"/>
        <v>200000000</v>
      </c>
      <c r="AL43" s="40"/>
    </row>
    <row r="44" spans="1:38" s="24" customFormat="1" ht="15.75" customHeight="1">
      <c r="A44" s="41" t="s">
        <v>11</v>
      </c>
      <c r="B44" s="42" t="s">
        <v>22</v>
      </c>
      <c r="C44" s="42"/>
      <c r="D44" s="43"/>
      <c r="E44" s="42"/>
      <c r="F44" s="43"/>
      <c r="G44" s="42"/>
      <c r="H44" s="43"/>
      <c r="I44" s="43"/>
      <c r="J44" s="42"/>
      <c r="K44" s="43"/>
      <c r="L44" s="43"/>
      <c r="M44" s="42" t="s">
        <v>70</v>
      </c>
      <c r="N44" s="43"/>
      <c r="O44" s="43"/>
      <c r="P44" s="43"/>
      <c r="Q44" s="43"/>
      <c r="R44" s="43"/>
      <c r="S44" s="43"/>
      <c r="T44" s="43"/>
      <c r="U44" s="42" t="s">
        <v>12</v>
      </c>
      <c r="V44" s="43"/>
      <c r="W44" s="43"/>
      <c r="X44" s="43"/>
      <c r="Y44" s="43"/>
      <c r="Z44" s="42" t="s">
        <v>13</v>
      </c>
      <c r="AA44" s="43"/>
      <c r="AB44" s="43"/>
      <c r="AC44" s="44" t="s">
        <v>14</v>
      </c>
      <c r="AD44" s="42" t="s">
        <v>138</v>
      </c>
      <c r="AE44" s="43"/>
      <c r="AF44" s="45"/>
      <c r="AG44" s="82">
        <v>7793845940</v>
      </c>
      <c r="AH44" s="82">
        <f t="shared" ref="AH44:AI44" si="16">+AH45+AH50</f>
        <v>728200000</v>
      </c>
      <c r="AI44" s="82">
        <f t="shared" si="16"/>
        <v>728200000</v>
      </c>
      <c r="AJ44" s="83">
        <f>+AJ45+AJ50</f>
        <v>7793845940</v>
      </c>
      <c r="AL44" s="25"/>
    </row>
    <row r="45" spans="1:38" s="24" customFormat="1" ht="12.75" customHeight="1">
      <c r="A45" s="46" t="s">
        <v>11</v>
      </c>
      <c r="B45" s="47" t="s">
        <v>22</v>
      </c>
      <c r="C45" s="47" t="s">
        <v>19</v>
      </c>
      <c r="D45" s="48"/>
      <c r="E45" s="47" t="s">
        <v>48</v>
      </c>
      <c r="F45" s="48"/>
      <c r="G45" s="47"/>
      <c r="H45" s="48"/>
      <c r="I45" s="48"/>
      <c r="J45" s="47"/>
      <c r="K45" s="48"/>
      <c r="L45" s="48"/>
      <c r="M45" s="47" t="s">
        <v>71</v>
      </c>
      <c r="N45" s="48"/>
      <c r="O45" s="48"/>
      <c r="P45" s="48"/>
      <c r="Q45" s="48"/>
      <c r="R45" s="48"/>
      <c r="S45" s="48"/>
      <c r="T45" s="48"/>
      <c r="U45" s="47" t="s">
        <v>12</v>
      </c>
      <c r="V45" s="48"/>
      <c r="W45" s="48"/>
      <c r="X45" s="48"/>
      <c r="Y45" s="48"/>
      <c r="Z45" s="47" t="s">
        <v>13</v>
      </c>
      <c r="AA45" s="48"/>
      <c r="AB45" s="48"/>
      <c r="AC45" s="49" t="s">
        <v>14</v>
      </c>
      <c r="AD45" s="47" t="s">
        <v>138</v>
      </c>
      <c r="AE45" s="48"/>
      <c r="AF45" s="50"/>
      <c r="AG45" s="84">
        <v>50000000</v>
      </c>
      <c r="AH45" s="84">
        <f t="shared" ref="AH45:AI45" si="17">+AH46+AH48</f>
        <v>0</v>
      </c>
      <c r="AI45" s="84">
        <f t="shared" si="17"/>
        <v>0</v>
      </c>
      <c r="AJ45" s="85">
        <f>+AJ46+AJ48</f>
        <v>50000000</v>
      </c>
      <c r="AL45" s="25"/>
    </row>
    <row r="46" spans="1:38" s="37" customFormat="1" ht="12.75" customHeight="1">
      <c r="A46" s="51" t="s">
        <v>11</v>
      </c>
      <c r="B46" s="52" t="s">
        <v>22</v>
      </c>
      <c r="C46" s="52" t="s">
        <v>19</v>
      </c>
      <c r="D46" s="53"/>
      <c r="E46" s="52" t="s">
        <v>48</v>
      </c>
      <c r="F46" s="53"/>
      <c r="G46" s="52" t="s">
        <v>72</v>
      </c>
      <c r="H46" s="53"/>
      <c r="I46" s="53"/>
      <c r="J46" s="52"/>
      <c r="K46" s="53"/>
      <c r="L46" s="53"/>
      <c r="M46" s="52" t="s">
        <v>73</v>
      </c>
      <c r="N46" s="53"/>
      <c r="O46" s="53"/>
      <c r="P46" s="53"/>
      <c r="Q46" s="53"/>
      <c r="R46" s="53"/>
      <c r="S46" s="53"/>
      <c r="T46" s="53"/>
      <c r="U46" s="52" t="s">
        <v>12</v>
      </c>
      <c r="V46" s="53"/>
      <c r="W46" s="53"/>
      <c r="X46" s="53"/>
      <c r="Y46" s="53"/>
      <c r="Z46" s="52" t="s">
        <v>13</v>
      </c>
      <c r="AA46" s="53"/>
      <c r="AB46" s="53"/>
      <c r="AC46" s="54" t="s">
        <v>14</v>
      </c>
      <c r="AD46" s="52" t="s">
        <v>138</v>
      </c>
      <c r="AE46" s="53"/>
      <c r="AF46" s="55"/>
      <c r="AG46" s="86">
        <v>35000000</v>
      </c>
      <c r="AH46" s="86">
        <f t="shared" ref="AH46:AI46" si="18">+AH47</f>
        <v>0</v>
      </c>
      <c r="AI46" s="86">
        <f t="shared" si="18"/>
        <v>0</v>
      </c>
      <c r="AJ46" s="81">
        <f>+AJ47</f>
        <v>35000000</v>
      </c>
      <c r="AL46" s="40"/>
    </row>
    <row r="47" spans="1:38" s="24" customFormat="1" ht="12.75" customHeight="1">
      <c r="A47" s="31" t="s">
        <v>11</v>
      </c>
      <c r="B47" s="33" t="s">
        <v>22</v>
      </c>
      <c r="C47" s="33" t="s">
        <v>19</v>
      </c>
      <c r="E47" s="33" t="s">
        <v>48</v>
      </c>
      <c r="G47" s="33" t="s">
        <v>72</v>
      </c>
      <c r="J47" s="33" t="s">
        <v>22</v>
      </c>
      <c r="M47" s="33" t="s">
        <v>74</v>
      </c>
      <c r="U47" s="33" t="s">
        <v>12</v>
      </c>
      <c r="Z47" s="33" t="s">
        <v>13</v>
      </c>
      <c r="AC47" s="32" t="s">
        <v>14</v>
      </c>
      <c r="AD47" s="33" t="s">
        <v>138</v>
      </c>
      <c r="AF47" s="34"/>
      <c r="AG47" s="76">
        <v>35000000</v>
      </c>
      <c r="AH47" s="77"/>
      <c r="AI47" s="77"/>
      <c r="AJ47" s="78">
        <f>+AG47-AH47+AI47</f>
        <v>35000000</v>
      </c>
      <c r="AL47" s="25"/>
    </row>
    <row r="48" spans="1:38" s="37" customFormat="1" ht="12.75" customHeight="1">
      <c r="A48" s="51" t="s">
        <v>11</v>
      </c>
      <c r="B48" s="52" t="s">
        <v>22</v>
      </c>
      <c r="C48" s="52" t="s">
        <v>19</v>
      </c>
      <c r="D48" s="53"/>
      <c r="E48" s="52" t="s">
        <v>48</v>
      </c>
      <c r="F48" s="53"/>
      <c r="G48" s="52" t="s">
        <v>75</v>
      </c>
      <c r="H48" s="53"/>
      <c r="I48" s="53"/>
      <c r="J48" s="52"/>
      <c r="K48" s="53"/>
      <c r="L48" s="53"/>
      <c r="M48" s="52" t="s">
        <v>76</v>
      </c>
      <c r="N48" s="53"/>
      <c r="O48" s="53"/>
      <c r="P48" s="53"/>
      <c r="Q48" s="53"/>
      <c r="R48" s="53"/>
      <c r="S48" s="53"/>
      <c r="T48" s="53"/>
      <c r="U48" s="52" t="s">
        <v>12</v>
      </c>
      <c r="V48" s="53"/>
      <c r="W48" s="53"/>
      <c r="X48" s="53"/>
      <c r="Y48" s="53"/>
      <c r="Z48" s="52" t="s">
        <v>13</v>
      </c>
      <c r="AA48" s="53"/>
      <c r="AB48" s="53"/>
      <c r="AC48" s="54" t="s">
        <v>14</v>
      </c>
      <c r="AD48" s="52" t="s">
        <v>138</v>
      </c>
      <c r="AE48" s="53"/>
      <c r="AF48" s="55"/>
      <c r="AG48" s="86">
        <v>15000000</v>
      </c>
      <c r="AH48" s="86">
        <f t="shared" ref="AH48:AI48" si="19">+AH49</f>
        <v>0</v>
      </c>
      <c r="AI48" s="86">
        <f t="shared" si="19"/>
        <v>0</v>
      </c>
      <c r="AJ48" s="81">
        <f>+AJ49</f>
        <v>15000000</v>
      </c>
      <c r="AL48" s="40"/>
    </row>
    <row r="49" spans="1:38" s="24" customFormat="1" ht="12.75" customHeight="1">
      <c r="A49" s="31" t="s">
        <v>11</v>
      </c>
      <c r="B49" s="33" t="s">
        <v>22</v>
      </c>
      <c r="C49" s="33" t="s">
        <v>19</v>
      </c>
      <c r="D49" s="33"/>
      <c r="E49" s="33" t="s">
        <v>48</v>
      </c>
      <c r="F49" s="33"/>
      <c r="G49" s="33" t="s">
        <v>75</v>
      </c>
      <c r="H49" s="33"/>
      <c r="I49" s="33"/>
      <c r="J49" s="33" t="s">
        <v>17</v>
      </c>
      <c r="K49" s="33"/>
      <c r="L49" s="33"/>
      <c r="M49" s="33" t="s">
        <v>77</v>
      </c>
      <c r="N49" s="33"/>
      <c r="O49" s="33"/>
      <c r="P49" s="33"/>
      <c r="Q49" s="33"/>
      <c r="R49" s="33"/>
      <c r="S49" s="33"/>
      <c r="T49" s="33"/>
      <c r="U49" s="33" t="s">
        <v>12</v>
      </c>
      <c r="Z49" s="33" t="s">
        <v>13</v>
      </c>
      <c r="AC49" s="32" t="s">
        <v>14</v>
      </c>
      <c r="AD49" s="33" t="s">
        <v>138</v>
      </c>
      <c r="AF49" s="34"/>
      <c r="AG49" s="76">
        <v>15000000</v>
      </c>
      <c r="AH49" s="77"/>
      <c r="AI49" s="77"/>
      <c r="AJ49" s="78">
        <f>+AG49-AH49+AI49</f>
        <v>15000000</v>
      </c>
      <c r="AL49" s="25"/>
    </row>
    <row r="50" spans="1:38" s="24" customFormat="1" ht="12.75" customHeight="1">
      <c r="A50" s="46" t="s">
        <v>11</v>
      </c>
      <c r="B50" s="47" t="s">
        <v>22</v>
      </c>
      <c r="C50" s="47" t="s">
        <v>19</v>
      </c>
      <c r="D50" s="48"/>
      <c r="E50" s="47" t="s">
        <v>24</v>
      </c>
      <c r="F50" s="48"/>
      <c r="G50" s="47"/>
      <c r="H50" s="48"/>
      <c r="I50" s="48"/>
      <c r="J50" s="47"/>
      <c r="K50" s="48"/>
      <c r="L50" s="48"/>
      <c r="M50" s="47" t="s">
        <v>78</v>
      </c>
      <c r="N50" s="48"/>
      <c r="O50" s="48"/>
      <c r="P50" s="48"/>
      <c r="Q50" s="48"/>
      <c r="R50" s="48"/>
      <c r="S50" s="48"/>
      <c r="T50" s="48"/>
      <c r="U50" s="47" t="s">
        <v>12</v>
      </c>
      <c r="V50" s="48"/>
      <c r="W50" s="48"/>
      <c r="X50" s="48"/>
      <c r="Y50" s="48"/>
      <c r="Z50" s="47" t="s">
        <v>13</v>
      </c>
      <c r="AA50" s="48"/>
      <c r="AB50" s="48"/>
      <c r="AC50" s="49" t="s">
        <v>14</v>
      </c>
      <c r="AD50" s="47" t="s">
        <v>138</v>
      </c>
      <c r="AE50" s="48"/>
      <c r="AF50" s="50"/>
      <c r="AG50" s="84">
        <v>7743845940</v>
      </c>
      <c r="AH50" s="84">
        <f>+AH51+AH53+AH56+AH63+AH70+AH74+AH77+AH83+AH85+AH88+AH91+AH92+AH96+AH98+AH100</f>
        <v>728200000</v>
      </c>
      <c r="AI50" s="84">
        <f t="shared" ref="AI50" si="20">+AI51+AI53+AI56+AI63+AI70+AI74+AI77+AI83+AI85+AI88+AI91+AI92+AI96+AI98+AI100</f>
        <v>728200000</v>
      </c>
      <c r="AJ50" s="85">
        <f>+AJ51+AJ53+AJ56+AJ63+AJ70+AJ74+AJ77+AJ83+AJ85+AJ88+AJ91+AJ92+AJ96+AJ98+AJ100</f>
        <v>7743845940</v>
      </c>
      <c r="AL50" s="25"/>
    </row>
    <row r="51" spans="1:38" s="24" customFormat="1" ht="12.75" customHeight="1">
      <c r="A51" s="26" t="s">
        <v>11</v>
      </c>
      <c r="B51" s="27" t="s">
        <v>22</v>
      </c>
      <c r="C51" s="27" t="s">
        <v>19</v>
      </c>
      <c r="D51" s="28"/>
      <c r="E51" s="27" t="s">
        <v>24</v>
      </c>
      <c r="F51" s="28"/>
      <c r="G51" s="27" t="s">
        <v>17</v>
      </c>
      <c r="H51" s="28"/>
      <c r="I51" s="28"/>
      <c r="J51" s="27"/>
      <c r="K51" s="28"/>
      <c r="L51" s="28"/>
      <c r="M51" s="27" t="s">
        <v>79</v>
      </c>
      <c r="N51" s="28"/>
      <c r="O51" s="28"/>
      <c r="P51" s="28"/>
      <c r="Q51" s="28"/>
      <c r="R51" s="28"/>
      <c r="S51" s="28"/>
      <c r="T51" s="28"/>
      <c r="U51" s="27" t="s">
        <v>12</v>
      </c>
      <c r="V51" s="28"/>
      <c r="W51" s="28"/>
      <c r="X51" s="28"/>
      <c r="Y51" s="28"/>
      <c r="Z51" s="27" t="s">
        <v>13</v>
      </c>
      <c r="AA51" s="28"/>
      <c r="AB51" s="28"/>
      <c r="AC51" s="29" t="s">
        <v>14</v>
      </c>
      <c r="AD51" s="27" t="s">
        <v>138</v>
      </c>
      <c r="AE51" s="28"/>
      <c r="AF51" s="30"/>
      <c r="AG51" s="74">
        <v>50000000</v>
      </c>
      <c r="AH51" s="74">
        <f t="shared" ref="AH51:AI51" si="21">+AH52</f>
        <v>50000000</v>
      </c>
      <c r="AI51" s="74">
        <f t="shared" si="21"/>
        <v>0</v>
      </c>
      <c r="AJ51" s="87">
        <f>+AJ52</f>
        <v>0</v>
      </c>
      <c r="AL51" s="25"/>
    </row>
    <row r="52" spans="1:38" s="24" customFormat="1" ht="12.75" customHeight="1">
      <c r="A52" s="31" t="s">
        <v>11</v>
      </c>
      <c r="B52" s="33" t="s">
        <v>22</v>
      </c>
      <c r="C52" s="33" t="s">
        <v>19</v>
      </c>
      <c r="E52" s="33" t="s">
        <v>24</v>
      </c>
      <c r="G52" s="33" t="s">
        <v>17</v>
      </c>
      <c r="J52" s="33" t="s">
        <v>80</v>
      </c>
      <c r="M52" s="33" t="s">
        <v>81</v>
      </c>
      <c r="U52" s="33" t="s">
        <v>12</v>
      </c>
      <c r="Z52" s="33" t="s">
        <v>13</v>
      </c>
      <c r="AC52" s="32" t="s">
        <v>14</v>
      </c>
      <c r="AD52" s="33" t="s">
        <v>138</v>
      </c>
      <c r="AF52" s="34"/>
      <c r="AG52" s="76">
        <v>50000000</v>
      </c>
      <c r="AH52" s="77">
        <f>26000000+24000000</f>
        <v>50000000</v>
      </c>
      <c r="AI52" s="77"/>
      <c r="AJ52" s="78">
        <f>+AG52-AH52+AI52</f>
        <v>0</v>
      </c>
      <c r="AL52" s="25"/>
    </row>
    <row r="53" spans="1:38" s="24" customFormat="1" ht="12.75" customHeight="1">
      <c r="A53" s="26" t="s">
        <v>11</v>
      </c>
      <c r="B53" s="27" t="s">
        <v>22</v>
      </c>
      <c r="C53" s="27" t="s">
        <v>19</v>
      </c>
      <c r="D53" s="28"/>
      <c r="E53" s="27" t="s">
        <v>24</v>
      </c>
      <c r="F53" s="28"/>
      <c r="G53" s="27" t="s">
        <v>22</v>
      </c>
      <c r="H53" s="28"/>
      <c r="I53" s="28"/>
      <c r="J53" s="27"/>
      <c r="K53" s="28"/>
      <c r="L53" s="28"/>
      <c r="M53" s="27" t="s">
        <v>82</v>
      </c>
      <c r="N53" s="28"/>
      <c r="O53" s="28"/>
      <c r="P53" s="28"/>
      <c r="Q53" s="28"/>
      <c r="R53" s="28"/>
      <c r="S53" s="28"/>
      <c r="T53" s="28"/>
      <c r="U53" s="27" t="s">
        <v>12</v>
      </c>
      <c r="V53" s="28"/>
      <c r="W53" s="28"/>
      <c r="X53" s="28"/>
      <c r="Y53" s="28"/>
      <c r="Z53" s="27" t="s">
        <v>13</v>
      </c>
      <c r="AA53" s="28"/>
      <c r="AB53" s="28"/>
      <c r="AC53" s="29" t="s">
        <v>14</v>
      </c>
      <c r="AD53" s="27" t="s">
        <v>138</v>
      </c>
      <c r="AE53" s="28"/>
      <c r="AF53" s="30"/>
      <c r="AG53" s="74">
        <v>200400000</v>
      </c>
      <c r="AH53" s="74">
        <f t="shared" ref="AH53:AI53" si="22">SUM(AH54:AH55)</f>
        <v>400000</v>
      </c>
      <c r="AI53" s="74">
        <f t="shared" si="22"/>
        <v>0</v>
      </c>
      <c r="AJ53" s="87">
        <f>SUM(AJ54:AJ55)</f>
        <v>200000000</v>
      </c>
      <c r="AL53" s="25"/>
    </row>
    <row r="54" spans="1:38" s="24" customFormat="1" ht="12.75" customHeight="1">
      <c r="A54" s="31" t="s">
        <v>11</v>
      </c>
      <c r="B54" s="33" t="s">
        <v>22</v>
      </c>
      <c r="C54" s="33" t="s">
        <v>19</v>
      </c>
      <c r="E54" s="33" t="s">
        <v>24</v>
      </c>
      <c r="G54" s="33" t="s">
        <v>22</v>
      </c>
      <c r="J54" s="33" t="s">
        <v>17</v>
      </c>
      <c r="M54" s="33" t="s">
        <v>83</v>
      </c>
      <c r="U54" s="33" t="s">
        <v>12</v>
      </c>
      <c r="Z54" s="33" t="s">
        <v>13</v>
      </c>
      <c r="AC54" s="32" t="s">
        <v>14</v>
      </c>
      <c r="AD54" s="33" t="s">
        <v>138</v>
      </c>
      <c r="AF54" s="34"/>
      <c r="AG54" s="76">
        <v>400000</v>
      </c>
      <c r="AH54" s="77">
        <v>400000</v>
      </c>
      <c r="AI54" s="77"/>
      <c r="AJ54" s="78">
        <f t="shared" ref="AJ54:AJ55" si="23">+AG54-AH54+AI54</f>
        <v>0</v>
      </c>
      <c r="AL54" s="25"/>
    </row>
    <row r="55" spans="1:38" s="24" customFormat="1" ht="12.75" customHeight="1">
      <c r="A55" s="31" t="s">
        <v>11</v>
      </c>
      <c r="B55" s="33" t="s">
        <v>22</v>
      </c>
      <c r="C55" s="33" t="s">
        <v>19</v>
      </c>
      <c r="E55" s="33" t="s">
        <v>24</v>
      </c>
      <c r="G55" s="33" t="s">
        <v>22</v>
      </c>
      <c r="J55" s="33" t="s">
        <v>22</v>
      </c>
      <c r="M55" s="33" t="s">
        <v>84</v>
      </c>
      <c r="U55" s="33" t="s">
        <v>12</v>
      </c>
      <c r="Z55" s="33" t="s">
        <v>13</v>
      </c>
      <c r="AC55" s="32" t="s">
        <v>14</v>
      </c>
      <c r="AD55" s="33" t="s">
        <v>138</v>
      </c>
      <c r="AF55" s="34"/>
      <c r="AG55" s="76">
        <v>200000000</v>
      </c>
      <c r="AH55" s="77"/>
      <c r="AI55" s="77"/>
      <c r="AJ55" s="78">
        <f t="shared" si="23"/>
        <v>200000000</v>
      </c>
      <c r="AL55" s="25"/>
    </row>
    <row r="56" spans="1:38" s="24" customFormat="1" ht="12.75" customHeight="1">
      <c r="A56" s="26" t="s">
        <v>11</v>
      </c>
      <c r="B56" s="27" t="s">
        <v>22</v>
      </c>
      <c r="C56" s="27" t="s">
        <v>19</v>
      </c>
      <c r="D56" s="28"/>
      <c r="E56" s="27" t="s">
        <v>24</v>
      </c>
      <c r="F56" s="28"/>
      <c r="G56" s="27" t="s">
        <v>24</v>
      </c>
      <c r="H56" s="28"/>
      <c r="I56" s="28"/>
      <c r="J56" s="27"/>
      <c r="K56" s="28"/>
      <c r="L56" s="28"/>
      <c r="M56" s="27" t="s">
        <v>85</v>
      </c>
      <c r="N56" s="28"/>
      <c r="O56" s="28"/>
      <c r="P56" s="28"/>
      <c r="Q56" s="28"/>
      <c r="R56" s="28"/>
      <c r="S56" s="28"/>
      <c r="T56" s="28"/>
      <c r="U56" s="27" t="s">
        <v>12</v>
      </c>
      <c r="V56" s="28"/>
      <c r="W56" s="28"/>
      <c r="X56" s="28"/>
      <c r="Y56" s="28"/>
      <c r="Z56" s="27" t="s">
        <v>13</v>
      </c>
      <c r="AA56" s="28"/>
      <c r="AB56" s="28"/>
      <c r="AC56" s="29" t="s">
        <v>14</v>
      </c>
      <c r="AD56" s="27" t="s">
        <v>138</v>
      </c>
      <c r="AE56" s="28"/>
      <c r="AF56" s="30"/>
      <c r="AG56" s="74">
        <v>322400000</v>
      </c>
      <c r="AH56" s="74">
        <f t="shared" ref="AH56:AI56" si="24">SUM(AH57:AH62)</f>
        <v>0</v>
      </c>
      <c r="AI56" s="74">
        <f t="shared" si="24"/>
        <v>6000000</v>
      </c>
      <c r="AJ56" s="87">
        <f>SUM(AJ57:AJ62)</f>
        <v>328400000</v>
      </c>
      <c r="AL56" s="25"/>
    </row>
    <row r="57" spans="1:38" s="24" customFormat="1" ht="12.75" customHeight="1">
      <c r="A57" s="31" t="s">
        <v>11</v>
      </c>
      <c r="B57" s="33" t="s">
        <v>22</v>
      </c>
      <c r="C57" s="33" t="s">
        <v>19</v>
      </c>
      <c r="E57" s="33" t="s">
        <v>24</v>
      </c>
      <c r="G57" s="33" t="s">
        <v>24</v>
      </c>
      <c r="J57" s="33" t="s">
        <v>17</v>
      </c>
      <c r="M57" s="33" t="s">
        <v>86</v>
      </c>
      <c r="U57" s="33" t="s">
        <v>12</v>
      </c>
      <c r="Z57" s="33" t="s">
        <v>13</v>
      </c>
      <c r="AC57" s="32" t="s">
        <v>14</v>
      </c>
      <c r="AD57" s="33" t="s">
        <v>138</v>
      </c>
      <c r="AF57" s="34"/>
      <c r="AG57" s="76">
        <v>42800000</v>
      </c>
      <c r="AH57" s="77"/>
      <c r="AI57" s="77"/>
      <c r="AJ57" s="78">
        <f t="shared" ref="AJ57:AJ62" si="25">+AG57-AH57+AI57</f>
        <v>42800000</v>
      </c>
      <c r="AL57" s="25"/>
    </row>
    <row r="58" spans="1:38" s="24" customFormat="1" ht="12.75" customHeight="1">
      <c r="A58" s="31" t="s">
        <v>11</v>
      </c>
      <c r="B58" s="33" t="s">
        <v>22</v>
      </c>
      <c r="C58" s="33" t="s">
        <v>19</v>
      </c>
      <c r="E58" s="33" t="s">
        <v>24</v>
      </c>
      <c r="G58" s="33" t="s">
        <v>24</v>
      </c>
      <c r="J58" s="33" t="s">
        <v>22</v>
      </c>
      <c r="M58" s="33" t="s">
        <v>87</v>
      </c>
      <c r="U58" s="33" t="s">
        <v>12</v>
      </c>
      <c r="Z58" s="33" t="s">
        <v>13</v>
      </c>
      <c r="AC58" s="32" t="s">
        <v>14</v>
      </c>
      <c r="AD58" s="33" t="s">
        <v>138</v>
      </c>
      <c r="AF58" s="34"/>
      <c r="AG58" s="76">
        <v>6000000</v>
      </c>
      <c r="AH58" s="77"/>
      <c r="AI58" s="77"/>
      <c r="AJ58" s="78">
        <f t="shared" si="25"/>
        <v>6000000</v>
      </c>
      <c r="AL58" s="25"/>
    </row>
    <row r="59" spans="1:38" s="24" customFormat="1" ht="12.75" customHeight="1">
      <c r="A59" s="31" t="s">
        <v>11</v>
      </c>
      <c r="B59" s="33" t="s">
        <v>22</v>
      </c>
      <c r="C59" s="33" t="s">
        <v>19</v>
      </c>
      <c r="E59" s="33" t="s">
        <v>24</v>
      </c>
      <c r="G59" s="33" t="s">
        <v>24</v>
      </c>
      <c r="J59" s="33" t="s">
        <v>39</v>
      </c>
      <c r="M59" s="33" t="s">
        <v>88</v>
      </c>
      <c r="U59" s="33" t="s">
        <v>12</v>
      </c>
      <c r="Z59" s="33" t="s">
        <v>13</v>
      </c>
      <c r="AC59" s="32" t="s">
        <v>14</v>
      </c>
      <c r="AD59" s="33" t="s">
        <v>138</v>
      </c>
      <c r="AF59" s="34"/>
      <c r="AG59" s="76">
        <v>69500000</v>
      </c>
      <c r="AH59" s="77"/>
      <c r="AI59" s="77"/>
      <c r="AJ59" s="78">
        <f t="shared" si="25"/>
        <v>69500000</v>
      </c>
      <c r="AL59" s="25"/>
    </row>
    <row r="60" spans="1:38" s="24" customFormat="1" ht="12.75" customHeight="1">
      <c r="A60" s="31" t="s">
        <v>11</v>
      </c>
      <c r="B60" s="33" t="s">
        <v>22</v>
      </c>
      <c r="C60" s="33" t="s">
        <v>19</v>
      </c>
      <c r="E60" s="33" t="s">
        <v>24</v>
      </c>
      <c r="G60" s="33" t="s">
        <v>24</v>
      </c>
      <c r="J60" s="33" t="s">
        <v>89</v>
      </c>
      <c r="M60" s="33" t="s">
        <v>90</v>
      </c>
      <c r="U60" s="33" t="s">
        <v>12</v>
      </c>
      <c r="Z60" s="33" t="s">
        <v>13</v>
      </c>
      <c r="AC60" s="32" t="s">
        <v>14</v>
      </c>
      <c r="AD60" s="33" t="s">
        <v>138</v>
      </c>
      <c r="AF60" s="34"/>
      <c r="AG60" s="76">
        <v>86000000</v>
      </c>
      <c r="AH60" s="77"/>
      <c r="AI60" s="77"/>
      <c r="AJ60" s="78">
        <f t="shared" si="25"/>
        <v>86000000</v>
      </c>
      <c r="AL60" s="25"/>
    </row>
    <row r="61" spans="1:38" s="24" customFormat="1" ht="12.75" customHeight="1">
      <c r="A61" s="31" t="s">
        <v>11</v>
      </c>
      <c r="B61" s="33" t="s">
        <v>22</v>
      </c>
      <c r="C61" s="33" t="s">
        <v>19</v>
      </c>
      <c r="E61" s="33" t="s">
        <v>24</v>
      </c>
      <c r="G61" s="33" t="s">
        <v>24</v>
      </c>
      <c r="J61" s="33" t="s">
        <v>91</v>
      </c>
      <c r="M61" s="33" t="s">
        <v>92</v>
      </c>
      <c r="U61" s="33" t="s">
        <v>12</v>
      </c>
      <c r="Z61" s="33" t="s">
        <v>13</v>
      </c>
      <c r="AC61" s="32" t="s">
        <v>14</v>
      </c>
      <c r="AD61" s="33" t="s">
        <v>138</v>
      </c>
      <c r="AF61" s="34"/>
      <c r="AG61" s="76">
        <v>86000000</v>
      </c>
      <c r="AH61" s="77"/>
      <c r="AI61" s="77"/>
      <c r="AJ61" s="78">
        <f t="shared" si="25"/>
        <v>86000000</v>
      </c>
      <c r="AL61" s="25"/>
    </row>
    <row r="62" spans="1:38" s="24" customFormat="1" ht="12.75" customHeight="1">
      <c r="A62" s="31" t="s">
        <v>11</v>
      </c>
      <c r="B62" s="33" t="s">
        <v>22</v>
      </c>
      <c r="C62" s="33" t="s">
        <v>19</v>
      </c>
      <c r="E62" s="33" t="s">
        <v>24</v>
      </c>
      <c r="G62" s="33" t="s">
        <v>24</v>
      </c>
      <c r="J62" s="33" t="s">
        <v>93</v>
      </c>
      <c r="M62" s="33" t="s">
        <v>94</v>
      </c>
      <c r="U62" s="33" t="s">
        <v>12</v>
      </c>
      <c r="Z62" s="33" t="s">
        <v>13</v>
      </c>
      <c r="AC62" s="32" t="s">
        <v>14</v>
      </c>
      <c r="AD62" s="33" t="s">
        <v>138</v>
      </c>
      <c r="AF62" s="34"/>
      <c r="AG62" s="76">
        <v>32100000</v>
      </c>
      <c r="AH62" s="77"/>
      <c r="AI62" s="77">
        <v>6000000</v>
      </c>
      <c r="AJ62" s="78">
        <f t="shared" si="25"/>
        <v>38100000</v>
      </c>
      <c r="AL62" s="25"/>
    </row>
    <row r="63" spans="1:38" s="24" customFormat="1" ht="12.75" customHeight="1">
      <c r="A63" s="26" t="s">
        <v>11</v>
      </c>
      <c r="B63" s="27" t="s">
        <v>22</v>
      </c>
      <c r="C63" s="27" t="s">
        <v>19</v>
      </c>
      <c r="D63" s="28"/>
      <c r="E63" s="27" t="s">
        <v>24</v>
      </c>
      <c r="F63" s="28"/>
      <c r="G63" s="27" t="s">
        <v>29</v>
      </c>
      <c r="H63" s="28"/>
      <c r="I63" s="28"/>
      <c r="J63" s="27"/>
      <c r="K63" s="28"/>
      <c r="L63" s="28"/>
      <c r="M63" s="27" t="s">
        <v>95</v>
      </c>
      <c r="N63" s="28"/>
      <c r="O63" s="28"/>
      <c r="P63" s="28"/>
      <c r="Q63" s="28"/>
      <c r="R63" s="28"/>
      <c r="S63" s="28"/>
      <c r="T63" s="28"/>
      <c r="U63" s="27" t="s">
        <v>12</v>
      </c>
      <c r="V63" s="28"/>
      <c r="W63" s="28"/>
      <c r="X63" s="28"/>
      <c r="Y63" s="28"/>
      <c r="Z63" s="27" t="s">
        <v>13</v>
      </c>
      <c r="AA63" s="28"/>
      <c r="AB63" s="28"/>
      <c r="AC63" s="29" t="s">
        <v>14</v>
      </c>
      <c r="AD63" s="27" t="s">
        <v>138</v>
      </c>
      <c r="AE63" s="28"/>
      <c r="AF63" s="30"/>
      <c r="AG63" s="74">
        <v>486423857</v>
      </c>
      <c r="AH63" s="74">
        <f t="shared" ref="AH63:AI63" si="26">SUM(AH64:AH69)</f>
        <v>33000000</v>
      </c>
      <c r="AI63" s="74">
        <f t="shared" si="26"/>
        <v>538000000</v>
      </c>
      <c r="AJ63" s="87">
        <f>SUM(AJ64:AJ69)</f>
        <v>991423857</v>
      </c>
      <c r="AL63" s="25"/>
    </row>
    <row r="64" spans="1:38" s="24" customFormat="1" ht="12.75" customHeight="1">
      <c r="A64" s="31" t="s">
        <v>11</v>
      </c>
      <c r="B64" s="33" t="s">
        <v>22</v>
      </c>
      <c r="C64" s="33" t="s">
        <v>19</v>
      </c>
      <c r="E64" s="33" t="s">
        <v>24</v>
      </c>
      <c r="G64" s="33" t="s">
        <v>29</v>
      </c>
      <c r="J64" s="33" t="s">
        <v>17</v>
      </c>
      <c r="M64" s="33" t="s">
        <v>96</v>
      </c>
      <c r="U64" s="33" t="s">
        <v>12</v>
      </c>
      <c r="Z64" s="33" t="s">
        <v>13</v>
      </c>
      <c r="AC64" s="32" t="s">
        <v>14</v>
      </c>
      <c r="AD64" s="33" t="s">
        <v>138</v>
      </c>
      <c r="AF64" s="34"/>
      <c r="AG64" s="76">
        <v>91500000</v>
      </c>
      <c r="AH64" s="77">
        <v>33000000</v>
      </c>
      <c r="AI64" s="77">
        <v>30000000</v>
      </c>
      <c r="AJ64" s="78">
        <f t="shared" ref="AJ64:AJ69" si="27">+AG64-AH64+AI64</f>
        <v>88500000</v>
      </c>
      <c r="AL64" s="25"/>
    </row>
    <row r="65" spans="1:38" s="24" customFormat="1" ht="12.75" customHeight="1">
      <c r="A65" s="31" t="s">
        <v>11</v>
      </c>
      <c r="B65" s="33" t="s">
        <v>22</v>
      </c>
      <c r="C65" s="33" t="s">
        <v>19</v>
      </c>
      <c r="E65" s="33" t="s">
        <v>24</v>
      </c>
      <c r="G65" s="33" t="s">
        <v>29</v>
      </c>
      <c r="J65" s="33" t="s">
        <v>22</v>
      </c>
      <c r="M65" s="33" t="s">
        <v>97</v>
      </c>
      <c r="U65" s="33" t="s">
        <v>12</v>
      </c>
      <c r="Z65" s="33" t="s">
        <v>13</v>
      </c>
      <c r="AC65" s="32" t="s">
        <v>14</v>
      </c>
      <c r="AD65" s="33" t="s">
        <v>138</v>
      </c>
      <c r="AF65" s="34"/>
      <c r="AG65" s="76">
        <v>47800000</v>
      </c>
      <c r="AH65" s="77"/>
      <c r="AI65" s="77">
        <v>475000000</v>
      </c>
      <c r="AJ65" s="78">
        <f t="shared" si="27"/>
        <v>522800000</v>
      </c>
      <c r="AL65" s="25"/>
    </row>
    <row r="66" spans="1:38" s="24" customFormat="1" ht="12.75" customHeight="1">
      <c r="A66" s="31" t="s">
        <v>11</v>
      </c>
      <c r="B66" s="33" t="s">
        <v>22</v>
      </c>
      <c r="C66" s="33" t="s">
        <v>19</v>
      </c>
      <c r="E66" s="33" t="s">
        <v>24</v>
      </c>
      <c r="G66" s="33" t="s">
        <v>29</v>
      </c>
      <c r="J66" s="33" t="s">
        <v>67</v>
      </c>
      <c r="M66" s="33" t="s">
        <v>98</v>
      </c>
      <c r="U66" s="33" t="s">
        <v>12</v>
      </c>
      <c r="Z66" s="33" t="s">
        <v>13</v>
      </c>
      <c r="AC66" s="32" t="s">
        <v>14</v>
      </c>
      <c r="AD66" s="33" t="s">
        <v>138</v>
      </c>
      <c r="AF66" s="34"/>
      <c r="AG66" s="76">
        <v>139100000</v>
      </c>
      <c r="AH66" s="77"/>
      <c r="AI66" s="77">
        <v>16500000</v>
      </c>
      <c r="AJ66" s="78">
        <f t="shared" si="27"/>
        <v>155600000</v>
      </c>
      <c r="AL66" s="25"/>
    </row>
    <row r="67" spans="1:38" s="24" customFormat="1" ht="12.75" customHeight="1">
      <c r="A67" s="31" t="s">
        <v>11</v>
      </c>
      <c r="B67" s="33" t="s">
        <v>22</v>
      </c>
      <c r="C67" s="33" t="s">
        <v>19</v>
      </c>
      <c r="E67" s="33" t="s">
        <v>24</v>
      </c>
      <c r="G67" s="33" t="s">
        <v>29</v>
      </c>
      <c r="J67" s="33" t="s">
        <v>45</v>
      </c>
      <c r="M67" s="33" t="s">
        <v>99</v>
      </c>
      <c r="U67" s="33" t="s">
        <v>12</v>
      </c>
      <c r="Z67" s="33" t="s">
        <v>13</v>
      </c>
      <c r="AC67" s="32" t="s">
        <v>14</v>
      </c>
      <c r="AD67" s="33" t="s">
        <v>138</v>
      </c>
      <c r="AF67" s="34"/>
      <c r="AG67" s="76">
        <v>139100000</v>
      </c>
      <c r="AH67" s="77"/>
      <c r="AI67" s="77">
        <v>16500000</v>
      </c>
      <c r="AJ67" s="78">
        <f t="shared" si="27"/>
        <v>155600000</v>
      </c>
      <c r="AL67" s="25"/>
    </row>
    <row r="68" spans="1:38" s="24" customFormat="1" ht="12.75" customHeight="1">
      <c r="A68" s="31" t="s">
        <v>11</v>
      </c>
      <c r="B68" s="33" t="s">
        <v>22</v>
      </c>
      <c r="C68" s="33" t="s">
        <v>19</v>
      </c>
      <c r="E68" s="33" t="s">
        <v>24</v>
      </c>
      <c r="G68" s="33" t="s">
        <v>29</v>
      </c>
      <c r="J68" s="33" t="s">
        <v>14</v>
      </c>
      <c r="M68" s="33" t="s">
        <v>100</v>
      </c>
      <c r="U68" s="33" t="s">
        <v>12</v>
      </c>
      <c r="Z68" s="33" t="s">
        <v>13</v>
      </c>
      <c r="AC68" s="32" t="s">
        <v>14</v>
      </c>
      <c r="AD68" s="33" t="s">
        <v>138</v>
      </c>
      <c r="AF68" s="34"/>
      <c r="AG68" s="76">
        <v>47523857</v>
      </c>
      <c r="AH68" s="77"/>
      <c r="AI68" s="77"/>
      <c r="AJ68" s="78">
        <f t="shared" si="27"/>
        <v>47523857</v>
      </c>
      <c r="AL68" s="25"/>
    </row>
    <row r="69" spans="1:38" s="24" customFormat="1" ht="12.75" customHeight="1">
      <c r="A69" s="31" t="s">
        <v>11</v>
      </c>
      <c r="B69" s="33" t="s">
        <v>22</v>
      </c>
      <c r="C69" s="33" t="s">
        <v>19</v>
      </c>
      <c r="E69" s="33" t="s">
        <v>24</v>
      </c>
      <c r="G69" s="33" t="s">
        <v>29</v>
      </c>
      <c r="J69" s="33" t="s">
        <v>33</v>
      </c>
      <c r="M69" s="33" t="s">
        <v>101</v>
      </c>
      <c r="U69" s="33" t="s">
        <v>12</v>
      </c>
      <c r="Z69" s="33" t="s">
        <v>13</v>
      </c>
      <c r="AC69" s="32" t="s">
        <v>14</v>
      </c>
      <c r="AD69" s="33" t="s">
        <v>138</v>
      </c>
      <c r="AF69" s="34"/>
      <c r="AG69" s="76">
        <v>21400000</v>
      </c>
      <c r="AH69" s="77"/>
      <c r="AI69" s="77"/>
      <c r="AJ69" s="78">
        <f t="shared" si="27"/>
        <v>21400000</v>
      </c>
      <c r="AL69" s="25"/>
    </row>
    <row r="70" spans="1:38" s="24" customFormat="1" ht="12.75" customHeight="1">
      <c r="A70" s="26" t="s">
        <v>11</v>
      </c>
      <c r="B70" s="27" t="s">
        <v>22</v>
      </c>
      <c r="C70" s="27" t="s">
        <v>19</v>
      </c>
      <c r="D70" s="28"/>
      <c r="E70" s="27" t="s">
        <v>24</v>
      </c>
      <c r="F70" s="28"/>
      <c r="G70" s="27" t="s">
        <v>61</v>
      </c>
      <c r="H70" s="28"/>
      <c r="I70" s="28"/>
      <c r="J70" s="27"/>
      <c r="K70" s="28"/>
      <c r="L70" s="28"/>
      <c r="M70" s="27" t="s">
        <v>102</v>
      </c>
      <c r="N70" s="28"/>
      <c r="O70" s="28"/>
      <c r="P70" s="28"/>
      <c r="Q70" s="28"/>
      <c r="R70" s="28"/>
      <c r="S70" s="28"/>
      <c r="T70" s="28"/>
      <c r="U70" s="27" t="s">
        <v>12</v>
      </c>
      <c r="V70" s="28"/>
      <c r="W70" s="28"/>
      <c r="X70" s="28"/>
      <c r="Y70" s="28"/>
      <c r="Z70" s="27" t="s">
        <v>13</v>
      </c>
      <c r="AA70" s="28"/>
      <c r="AB70" s="28"/>
      <c r="AC70" s="29" t="s">
        <v>14</v>
      </c>
      <c r="AD70" s="27" t="s">
        <v>138</v>
      </c>
      <c r="AE70" s="28"/>
      <c r="AF70" s="30"/>
      <c r="AG70" s="74">
        <v>48150000</v>
      </c>
      <c r="AH70" s="74">
        <f t="shared" ref="AH70:AI70" si="28">SUM(AH71:AH73)</f>
        <v>0</v>
      </c>
      <c r="AI70" s="74">
        <f t="shared" si="28"/>
        <v>26000000</v>
      </c>
      <c r="AJ70" s="87">
        <f>SUM(AJ71:AJ73)</f>
        <v>74150000</v>
      </c>
      <c r="AL70" s="25"/>
    </row>
    <row r="71" spans="1:38" s="24" customFormat="1" ht="12.75" customHeight="1">
      <c r="A71" s="31" t="s">
        <v>11</v>
      </c>
      <c r="B71" s="33" t="s">
        <v>22</v>
      </c>
      <c r="C71" s="33" t="s">
        <v>19</v>
      </c>
      <c r="E71" s="33" t="s">
        <v>24</v>
      </c>
      <c r="G71" s="33" t="s">
        <v>61</v>
      </c>
      <c r="J71" s="33" t="s">
        <v>22</v>
      </c>
      <c r="M71" s="33" t="s">
        <v>103</v>
      </c>
      <c r="U71" s="33" t="s">
        <v>12</v>
      </c>
      <c r="Z71" s="33" t="s">
        <v>13</v>
      </c>
      <c r="AC71" s="32" t="s">
        <v>14</v>
      </c>
      <c r="AD71" s="33" t="s">
        <v>138</v>
      </c>
      <c r="AF71" s="34"/>
      <c r="AG71" s="76">
        <v>18540000</v>
      </c>
      <c r="AH71" s="77"/>
      <c r="AI71" s="77"/>
      <c r="AJ71" s="78">
        <f t="shared" ref="AJ71:AJ73" si="29">+AG71-AH71+AI71</f>
        <v>18540000</v>
      </c>
      <c r="AL71" s="25"/>
    </row>
    <row r="72" spans="1:38" s="24" customFormat="1" ht="12.75" customHeight="1">
      <c r="A72" s="31" t="s">
        <v>11</v>
      </c>
      <c r="B72" s="33" t="s">
        <v>22</v>
      </c>
      <c r="C72" s="33" t="s">
        <v>19</v>
      </c>
      <c r="E72" s="33" t="s">
        <v>24</v>
      </c>
      <c r="G72" s="33" t="s">
        <v>61</v>
      </c>
      <c r="J72" s="33" t="s">
        <v>48</v>
      </c>
      <c r="M72" s="33" t="s">
        <v>104</v>
      </c>
      <c r="U72" s="33" t="s">
        <v>12</v>
      </c>
      <c r="Z72" s="33" t="s">
        <v>13</v>
      </c>
      <c r="AC72" s="32" t="s">
        <v>14</v>
      </c>
      <c r="AD72" s="33" t="s">
        <v>138</v>
      </c>
      <c r="AF72" s="34"/>
      <c r="AG72" s="76">
        <v>24610000</v>
      </c>
      <c r="AH72" s="77"/>
      <c r="AI72" s="77">
        <v>26000000</v>
      </c>
      <c r="AJ72" s="78">
        <f t="shared" si="29"/>
        <v>50610000</v>
      </c>
      <c r="AL72" s="25"/>
    </row>
    <row r="73" spans="1:38" s="24" customFormat="1" ht="12.75" customHeight="1">
      <c r="A73" s="31" t="s">
        <v>11</v>
      </c>
      <c r="B73" s="33" t="s">
        <v>22</v>
      </c>
      <c r="C73" s="33" t="s">
        <v>19</v>
      </c>
      <c r="E73" s="33" t="s">
        <v>24</v>
      </c>
      <c r="G73" s="33" t="s">
        <v>61</v>
      </c>
      <c r="J73" s="33" t="s">
        <v>63</v>
      </c>
      <c r="M73" s="33" t="s">
        <v>105</v>
      </c>
      <c r="U73" s="33" t="s">
        <v>12</v>
      </c>
      <c r="Z73" s="33" t="s">
        <v>13</v>
      </c>
      <c r="AC73" s="32" t="s">
        <v>14</v>
      </c>
      <c r="AD73" s="33" t="s">
        <v>138</v>
      </c>
      <c r="AF73" s="34"/>
      <c r="AG73" s="76">
        <v>5000000</v>
      </c>
      <c r="AH73" s="77"/>
      <c r="AI73" s="77"/>
      <c r="AJ73" s="78">
        <f t="shared" si="29"/>
        <v>5000000</v>
      </c>
      <c r="AL73" s="25"/>
    </row>
    <row r="74" spans="1:38" s="24" customFormat="1" ht="12.75" customHeight="1">
      <c r="A74" s="26" t="s">
        <v>11</v>
      </c>
      <c r="B74" s="27" t="s">
        <v>22</v>
      </c>
      <c r="C74" s="27" t="s">
        <v>19</v>
      </c>
      <c r="D74" s="28"/>
      <c r="E74" s="27" t="s">
        <v>24</v>
      </c>
      <c r="F74" s="28"/>
      <c r="G74" s="27" t="s">
        <v>63</v>
      </c>
      <c r="H74" s="28"/>
      <c r="I74" s="28"/>
      <c r="J74" s="27"/>
      <c r="K74" s="28"/>
      <c r="L74" s="28"/>
      <c r="M74" s="27" t="s">
        <v>106</v>
      </c>
      <c r="N74" s="28"/>
      <c r="O74" s="28"/>
      <c r="P74" s="28"/>
      <c r="Q74" s="28"/>
      <c r="R74" s="28"/>
      <c r="S74" s="28"/>
      <c r="T74" s="28"/>
      <c r="U74" s="27" t="s">
        <v>12</v>
      </c>
      <c r="V74" s="28"/>
      <c r="W74" s="28"/>
      <c r="X74" s="28"/>
      <c r="Y74" s="28"/>
      <c r="Z74" s="27" t="s">
        <v>13</v>
      </c>
      <c r="AA74" s="28"/>
      <c r="AB74" s="28"/>
      <c r="AC74" s="29" t="s">
        <v>14</v>
      </c>
      <c r="AD74" s="27" t="s">
        <v>138</v>
      </c>
      <c r="AE74" s="28"/>
      <c r="AF74" s="30"/>
      <c r="AG74" s="74">
        <v>80727280</v>
      </c>
      <c r="AH74" s="74">
        <f t="shared" ref="AH74:AI74" si="30">SUM(AH75:AH76)</f>
        <v>50000000</v>
      </c>
      <c r="AI74" s="74">
        <f t="shared" si="30"/>
        <v>0</v>
      </c>
      <c r="AJ74" s="87">
        <f>SUM(AJ75:AJ76)</f>
        <v>30727280</v>
      </c>
      <c r="AL74" s="25"/>
    </row>
    <row r="75" spans="1:38" s="24" customFormat="1" ht="12.75" customHeight="1">
      <c r="A75" s="31" t="s">
        <v>11</v>
      </c>
      <c r="B75" s="33" t="s">
        <v>22</v>
      </c>
      <c r="C75" s="33" t="s">
        <v>19</v>
      </c>
      <c r="E75" s="33" t="s">
        <v>24</v>
      </c>
      <c r="G75" s="33" t="s">
        <v>63</v>
      </c>
      <c r="J75" s="33" t="s">
        <v>29</v>
      </c>
      <c r="M75" s="33" t="s">
        <v>107</v>
      </c>
      <c r="U75" s="33" t="s">
        <v>12</v>
      </c>
      <c r="Z75" s="33" t="s">
        <v>13</v>
      </c>
      <c r="AC75" s="32" t="s">
        <v>14</v>
      </c>
      <c r="AD75" s="33" t="s">
        <v>138</v>
      </c>
      <c r="AF75" s="34"/>
      <c r="AG75" s="76">
        <v>5727280</v>
      </c>
      <c r="AH75" s="77"/>
      <c r="AI75" s="77"/>
      <c r="AJ75" s="78">
        <f t="shared" ref="AJ75:AJ76" si="31">+AG75-AH75+AI75</f>
        <v>5727280</v>
      </c>
      <c r="AL75" s="25"/>
    </row>
    <row r="76" spans="1:38" s="24" customFormat="1" ht="12.75" customHeight="1">
      <c r="A76" s="31" t="s">
        <v>11</v>
      </c>
      <c r="B76" s="33" t="s">
        <v>22</v>
      </c>
      <c r="C76" s="33" t="s">
        <v>19</v>
      </c>
      <c r="E76" s="33" t="s">
        <v>24</v>
      </c>
      <c r="G76" s="33" t="s">
        <v>63</v>
      </c>
      <c r="J76" s="33" t="s">
        <v>61</v>
      </c>
      <c r="M76" s="33" t="s">
        <v>108</v>
      </c>
      <c r="U76" s="33" t="s">
        <v>12</v>
      </c>
      <c r="Z76" s="33" t="s">
        <v>13</v>
      </c>
      <c r="AC76" s="32" t="s">
        <v>14</v>
      </c>
      <c r="AD76" s="33" t="s">
        <v>138</v>
      </c>
      <c r="AF76" s="34"/>
      <c r="AG76" s="76">
        <v>75000000</v>
      </c>
      <c r="AH76" s="77">
        <v>50000000</v>
      </c>
      <c r="AI76" s="77"/>
      <c r="AJ76" s="78">
        <f t="shared" si="31"/>
        <v>25000000</v>
      </c>
      <c r="AL76" s="25"/>
    </row>
    <row r="77" spans="1:38" s="24" customFormat="1" ht="12.75" customHeight="1">
      <c r="A77" s="26" t="s">
        <v>11</v>
      </c>
      <c r="B77" s="27" t="s">
        <v>22</v>
      </c>
      <c r="C77" s="27" t="s">
        <v>19</v>
      </c>
      <c r="D77" s="28"/>
      <c r="E77" s="27" t="s">
        <v>24</v>
      </c>
      <c r="F77" s="28"/>
      <c r="G77" s="27" t="s">
        <v>67</v>
      </c>
      <c r="H77" s="28"/>
      <c r="I77" s="28"/>
      <c r="J77" s="27"/>
      <c r="K77" s="28"/>
      <c r="L77" s="28"/>
      <c r="M77" s="27" t="s">
        <v>109</v>
      </c>
      <c r="N77" s="28"/>
      <c r="O77" s="28"/>
      <c r="P77" s="28"/>
      <c r="Q77" s="28"/>
      <c r="R77" s="28"/>
      <c r="S77" s="28"/>
      <c r="T77" s="28"/>
      <c r="U77" s="27" t="s">
        <v>12</v>
      </c>
      <c r="V77" s="28"/>
      <c r="W77" s="28"/>
      <c r="X77" s="28"/>
      <c r="Y77" s="28"/>
      <c r="Z77" s="27" t="s">
        <v>13</v>
      </c>
      <c r="AA77" s="28"/>
      <c r="AB77" s="28"/>
      <c r="AC77" s="29" t="s">
        <v>14</v>
      </c>
      <c r="AD77" s="27" t="s">
        <v>138</v>
      </c>
      <c r="AE77" s="28"/>
      <c r="AF77" s="30"/>
      <c r="AG77" s="74">
        <v>583042559</v>
      </c>
      <c r="AH77" s="74">
        <f t="shared" ref="AH77:AI77" si="32">SUM(AH78:AH82)</f>
        <v>0</v>
      </c>
      <c r="AI77" s="74">
        <f t="shared" si="32"/>
        <v>108000000</v>
      </c>
      <c r="AJ77" s="87">
        <f>SUM(AJ78:AJ82)</f>
        <v>691042559</v>
      </c>
      <c r="AL77" s="25"/>
    </row>
    <row r="78" spans="1:38" s="24" customFormat="1" ht="12.75" customHeight="1">
      <c r="A78" s="31" t="s">
        <v>11</v>
      </c>
      <c r="B78" s="33" t="s">
        <v>22</v>
      </c>
      <c r="C78" s="33" t="s">
        <v>19</v>
      </c>
      <c r="E78" s="33" t="s">
        <v>24</v>
      </c>
      <c r="G78" s="33" t="s">
        <v>67</v>
      </c>
      <c r="J78" s="33" t="s">
        <v>17</v>
      </c>
      <c r="M78" s="33" t="s">
        <v>110</v>
      </c>
      <c r="U78" s="33" t="s">
        <v>12</v>
      </c>
      <c r="Z78" s="33" t="s">
        <v>13</v>
      </c>
      <c r="AC78" s="32" t="s">
        <v>14</v>
      </c>
      <c r="AD78" s="33" t="s">
        <v>138</v>
      </c>
      <c r="AF78" s="34"/>
      <c r="AG78" s="76">
        <v>27820000</v>
      </c>
      <c r="AH78" s="77"/>
      <c r="AI78" s="77"/>
      <c r="AJ78" s="78">
        <f t="shared" ref="AJ78:AJ82" si="33">+AG78-AH78+AI78</f>
        <v>27820000</v>
      </c>
      <c r="AL78" s="25"/>
    </row>
    <row r="79" spans="1:38" s="24" customFormat="1" ht="12.75" customHeight="1">
      <c r="A79" s="31" t="s">
        <v>11</v>
      </c>
      <c r="B79" s="33" t="s">
        <v>22</v>
      </c>
      <c r="C79" s="33" t="s">
        <v>19</v>
      </c>
      <c r="E79" s="33" t="s">
        <v>24</v>
      </c>
      <c r="G79" s="33" t="s">
        <v>67</v>
      </c>
      <c r="J79" s="33" t="s">
        <v>22</v>
      </c>
      <c r="M79" s="33" t="s">
        <v>111</v>
      </c>
      <c r="U79" s="33" t="s">
        <v>12</v>
      </c>
      <c r="Z79" s="33" t="s">
        <v>13</v>
      </c>
      <c r="AC79" s="32" t="s">
        <v>14</v>
      </c>
      <c r="AD79" s="33" t="s">
        <v>138</v>
      </c>
      <c r="AF79" s="34"/>
      <c r="AG79" s="76">
        <v>182970000</v>
      </c>
      <c r="AH79" s="77"/>
      <c r="AI79" s="77"/>
      <c r="AJ79" s="78">
        <f t="shared" si="33"/>
        <v>182970000</v>
      </c>
      <c r="AL79" s="25"/>
    </row>
    <row r="80" spans="1:38" s="24" customFormat="1" ht="12.75" customHeight="1">
      <c r="A80" s="31" t="s">
        <v>11</v>
      </c>
      <c r="B80" s="33" t="s">
        <v>22</v>
      </c>
      <c r="C80" s="33" t="s">
        <v>19</v>
      </c>
      <c r="E80" s="33" t="s">
        <v>24</v>
      </c>
      <c r="G80" s="33" t="s">
        <v>67</v>
      </c>
      <c r="J80" s="33" t="s">
        <v>29</v>
      </c>
      <c r="M80" s="33" t="s">
        <v>112</v>
      </c>
      <c r="U80" s="33" t="s">
        <v>12</v>
      </c>
      <c r="Z80" s="33" t="s">
        <v>13</v>
      </c>
      <c r="AC80" s="32" t="s">
        <v>14</v>
      </c>
      <c r="AD80" s="33" t="s">
        <v>138</v>
      </c>
      <c r="AF80" s="34"/>
      <c r="AG80" s="76">
        <v>15000000</v>
      </c>
      <c r="AH80" s="77"/>
      <c r="AI80" s="77"/>
      <c r="AJ80" s="78">
        <f t="shared" si="33"/>
        <v>15000000</v>
      </c>
      <c r="AL80" s="25"/>
    </row>
    <row r="81" spans="1:38" s="24" customFormat="1" ht="12.75" customHeight="1">
      <c r="A81" s="31" t="s">
        <v>11</v>
      </c>
      <c r="B81" s="33" t="s">
        <v>22</v>
      </c>
      <c r="C81" s="33" t="s">
        <v>19</v>
      </c>
      <c r="E81" s="33" t="s">
        <v>24</v>
      </c>
      <c r="G81" s="33" t="s">
        <v>67</v>
      </c>
      <c r="J81" s="33" t="s">
        <v>61</v>
      </c>
      <c r="M81" s="33" t="s">
        <v>113</v>
      </c>
      <c r="U81" s="33" t="s">
        <v>12</v>
      </c>
      <c r="Z81" s="33" t="s">
        <v>13</v>
      </c>
      <c r="AC81" s="32" t="s">
        <v>14</v>
      </c>
      <c r="AD81" s="33" t="s">
        <v>138</v>
      </c>
      <c r="AF81" s="34"/>
      <c r="AG81" s="76">
        <v>34240000</v>
      </c>
      <c r="AH81" s="77"/>
      <c r="AI81" s="77"/>
      <c r="AJ81" s="78">
        <f t="shared" si="33"/>
        <v>34240000</v>
      </c>
      <c r="AL81" s="25"/>
    </row>
    <row r="82" spans="1:38" s="24" customFormat="1" ht="12.75" customHeight="1">
      <c r="A82" s="31" t="s">
        <v>11</v>
      </c>
      <c r="B82" s="33" t="s">
        <v>22</v>
      </c>
      <c r="C82" s="33" t="s">
        <v>19</v>
      </c>
      <c r="E82" s="33" t="s">
        <v>24</v>
      </c>
      <c r="G82" s="33" t="s">
        <v>67</v>
      </c>
      <c r="J82" s="33" t="s">
        <v>63</v>
      </c>
      <c r="M82" s="33" t="s">
        <v>114</v>
      </c>
      <c r="U82" s="33" t="s">
        <v>12</v>
      </c>
      <c r="Z82" s="33" t="s">
        <v>13</v>
      </c>
      <c r="AC82" s="32" t="s">
        <v>14</v>
      </c>
      <c r="AD82" s="33" t="s">
        <v>138</v>
      </c>
      <c r="AF82" s="34"/>
      <c r="AG82" s="76">
        <v>323012559</v>
      </c>
      <c r="AH82" s="77"/>
      <c r="AI82" s="77">
        <v>108000000</v>
      </c>
      <c r="AJ82" s="78">
        <f t="shared" si="33"/>
        <v>431012559</v>
      </c>
      <c r="AL82" s="25"/>
    </row>
    <row r="83" spans="1:38" s="24" customFormat="1" ht="12.75" customHeight="1">
      <c r="A83" s="26" t="s">
        <v>11</v>
      </c>
      <c r="B83" s="27" t="s">
        <v>22</v>
      </c>
      <c r="C83" s="27" t="s">
        <v>19</v>
      </c>
      <c r="D83" s="28"/>
      <c r="E83" s="27" t="s">
        <v>24</v>
      </c>
      <c r="F83" s="28"/>
      <c r="G83" s="27" t="s">
        <v>45</v>
      </c>
      <c r="H83" s="28"/>
      <c r="I83" s="28"/>
      <c r="J83" s="27"/>
      <c r="K83" s="28"/>
      <c r="L83" s="28"/>
      <c r="M83" s="27" t="s">
        <v>115</v>
      </c>
      <c r="N83" s="28"/>
      <c r="O83" s="28"/>
      <c r="P83" s="28"/>
      <c r="Q83" s="28"/>
      <c r="R83" s="28"/>
      <c r="S83" s="28"/>
      <c r="T83" s="28"/>
      <c r="U83" s="27" t="s">
        <v>12</v>
      </c>
      <c r="V83" s="28"/>
      <c r="W83" s="28"/>
      <c r="X83" s="28"/>
      <c r="Y83" s="28"/>
      <c r="Z83" s="27" t="s">
        <v>13</v>
      </c>
      <c r="AA83" s="28"/>
      <c r="AB83" s="28"/>
      <c r="AC83" s="29" t="s">
        <v>14</v>
      </c>
      <c r="AD83" s="27" t="s">
        <v>138</v>
      </c>
      <c r="AE83" s="28"/>
      <c r="AF83" s="30"/>
      <c r="AG83" s="74">
        <v>300000000</v>
      </c>
      <c r="AH83" s="74">
        <f t="shared" ref="AH83:AI83" si="34">+AH84</f>
        <v>0</v>
      </c>
      <c r="AI83" s="74">
        <f t="shared" si="34"/>
        <v>200000</v>
      </c>
      <c r="AJ83" s="87">
        <f>+AJ84</f>
        <v>300200000</v>
      </c>
      <c r="AL83" s="25"/>
    </row>
    <row r="84" spans="1:38" s="24" customFormat="1" ht="12.75" customHeight="1">
      <c r="A84" s="31" t="s">
        <v>11</v>
      </c>
      <c r="B84" s="33" t="s">
        <v>22</v>
      </c>
      <c r="C84" s="33" t="s">
        <v>19</v>
      </c>
      <c r="E84" s="33" t="s">
        <v>24</v>
      </c>
      <c r="G84" s="33" t="s">
        <v>45</v>
      </c>
      <c r="J84" s="33" t="s">
        <v>16</v>
      </c>
      <c r="M84" s="33" t="s">
        <v>116</v>
      </c>
      <c r="U84" s="33" t="s">
        <v>12</v>
      </c>
      <c r="Z84" s="33" t="s">
        <v>13</v>
      </c>
      <c r="AC84" s="32" t="s">
        <v>14</v>
      </c>
      <c r="AD84" s="33" t="s">
        <v>138</v>
      </c>
      <c r="AF84" s="34"/>
      <c r="AG84" s="76">
        <v>300000000</v>
      </c>
      <c r="AH84" s="77"/>
      <c r="AI84" s="77">
        <v>200000</v>
      </c>
      <c r="AJ84" s="78">
        <f>+AG84-AH84+AI84</f>
        <v>300200000</v>
      </c>
      <c r="AL84" s="25"/>
    </row>
    <row r="85" spans="1:38" s="24" customFormat="1" ht="12.75" customHeight="1">
      <c r="A85" s="56" t="s">
        <v>11</v>
      </c>
      <c r="B85" s="27" t="s">
        <v>22</v>
      </c>
      <c r="C85" s="27" t="s">
        <v>19</v>
      </c>
      <c r="D85" s="28"/>
      <c r="E85" s="27" t="s">
        <v>24</v>
      </c>
      <c r="F85" s="28"/>
      <c r="G85" s="27" t="s">
        <v>14</v>
      </c>
      <c r="H85" s="28"/>
      <c r="I85" s="28"/>
      <c r="J85" s="27"/>
      <c r="K85" s="28"/>
      <c r="L85" s="28"/>
      <c r="M85" s="27" t="s">
        <v>117</v>
      </c>
      <c r="N85" s="28"/>
      <c r="O85" s="28"/>
      <c r="P85" s="28"/>
      <c r="Q85" s="28"/>
      <c r="R85" s="28"/>
      <c r="S85" s="28"/>
      <c r="T85" s="28"/>
      <c r="U85" s="27" t="s">
        <v>12</v>
      </c>
      <c r="V85" s="28"/>
      <c r="W85" s="28"/>
      <c r="X85" s="28"/>
      <c r="Y85" s="28"/>
      <c r="Z85" s="27" t="s">
        <v>13</v>
      </c>
      <c r="AA85" s="28"/>
      <c r="AB85" s="28"/>
      <c r="AC85" s="29" t="s">
        <v>14</v>
      </c>
      <c r="AD85" s="27" t="s">
        <v>138</v>
      </c>
      <c r="AE85" s="28"/>
      <c r="AF85" s="30"/>
      <c r="AG85" s="74">
        <v>3616050000</v>
      </c>
      <c r="AH85" s="74">
        <f t="shared" ref="AH85:AI85" si="35">SUM(AH86:AH87)</f>
        <v>16050000</v>
      </c>
      <c r="AI85" s="74">
        <f t="shared" si="35"/>
        <v>0</v>
      </c>
      <c r="AJ85" s="87">
        <f>SUM(AJ86:AJ87)</f>
        <v>3600000000</v>
      </c>
      <c r="AL85" s="25"/>
    </row>
    <row r="86" spans="1:38" s="24" customFormat="1" ht="12.75" customHeight="1">
      <c r="A86" s="31" t="s">
        <v>11</v>
      </c>
      <c r="B86" s="33" t="s">
        <v>22</v>
      </c>
      <c r="C86" s="33" t="s">
        <v>19</v>
      </c>
      <c r="E86" s="33" t="s">
        <v>24</v>
      </c>
      <c r="G86" s="33" t="s">
        <v>14</v>
      </c>
      <c r="J86" s="33" t="s">
        <v>17</v>
      </c>
      <c r="M86" s="33" t="s">
        <v>118</v>
      </c>
      <c r="U86" s="33" t="s">
        <v>12</v>
      </c>
      <c r="Z86" s="33" t="s">
        <v>13</v>
      </c>
      <c r="AC86" s="32" t="s">
        <v>14</v>
      </c>
      <c r="AD86" s="33" t="s">
        <v>138</v>
      </c>
      <c r="AF86" s="34"/>
      <c r="AG86" s="76">
        <v>16050000</v>
      </c>
      <c r="AH86" s="77">
        <v>16050000</v>
      </c>
      <c r="AI86" s="77"/>
      <c r="AJ86" s="78">
        <f t="shared" ref="AJ86:AJ87" si="36">+AG86-AH86+AI86</f>
        <v>0</v>
      </c>
      <c r="AL86" s="25"/>
    </row>
    <row r="87" spans="1:38" s="24" customFormat="1" ht="12.75" customHeight="1">
      <c r="A87" s="31" t="s">
        <v>11</v>
      </c>
      <c r="B87" s="33" t="s">
        <v>22</v>
      </c>
      <c r="C87" s="33" t="s">
        <v>19</v>
      </c>
      <c r="E87" s="33" t="s">
        <v>24</v>
      </c>
      <c r="G87" s="33" t="s">
        <v>14</v>
      </c>
      <c r="J87" s="33" t="s">
        <v>22</v>
      </c>
      <c r="M87" s="33" t="s">
        <v>119</v>
      </c>
      <c r="U87" s="33" t="s">
        <v>12</v>
      </c>
      <c r="Z87" s="33" t="s">
        <v>13</v>
      </c>
      <c r="AC87" s="32" t="s">
        <v>14</v>
      </c>
      <c r="AD87" s="33" t="s">
        <v>138</v>
      </c>
      <c r="AF87" s="34"/>
      <c r="AG87" s="76">
        <v>3600000000</v>
      </c>
      <c r="AH87" s="77"/>
      <c r="AI87" s="77"/>
      <c r="AJ87" s="78">
        <f t="shared" si="36"/>
        <v>3600000000</v>
      </c>
      <c r="AL87" s="25"/>
    </row>
    <row r="88" spans="1:38" s="24" customFormat="1" ht="12.75" customHeight="1">
      <c r="A88" s="57" t="s">
        <v>11</v>
      </c>
      <c r="B88" s="27" t="s">
        <v>22</v>
      </c>
      <c r="C88" s="27" t="s">
        <v>19</v>
      </c>
      <c r="D88" s="28"/>
      <c r="E88" s="27" t="s">
        <v>24</v>
      </c>
      <c r="F88" s="28"/>
      <c r="G88" s="27" t="s">
        <v>16</v>
      </c>
      <c r="H88" s="28"/>
      <c r="I88" s="28"/>
      <c r="J88" s="27"/>
      <c r="K88" s="28"/>
      <c r="L88" s="28"/>
      <c r="M88" s="27" t="s">
        <v>120</v>
      </c>
      <c r="N88" s="28"/>
      <c r="O88" s="28"/>
      <c r="P88" s="28"/>
      <c r="Q88" s="28"/>
      <c r="R88" s="28"/>
      <c r="S88" s="28"/>
      <c r="T88" s="28"/>
      <c r="U88" s="27" t="s">
        <v>12</v>
      </c>
      <c r="V88" s="28"/>
      <c r="W88" s="28"/>
      <c r="X88" s="28"/>
      <c r="Y88" s="28"/>
      <c r="Z88" s="27" t="s">
        <v>13</v>
      </c>
      <c r="AA88" s="28"/>
      <c r="AB88" s="28"/>
      <c r="AC88" s="29" t="s">
        <v>14</v>
      </c>
      <c r="AD88" s="27" t="s">
        <v>138</v>
      </c>
      <c r="AE88" s="28"/>
      <c r="AF88" s="30"/>
      <c r="AG88" s="74">
        <v>604500000</v>
      </c>
      <c r="AH88" s="74">
        <f t="shared" ref="AH88:AI88" si="37">SUM(AH89:AH90)</f>
        <v>0</v>
      </c>
      <c r="AI88" s="74">
        <f t="shared" si="37"/>
        <v>50000000</v>
      </c>
      <c r="AJ88" s="87">
        <f>SUM(AJ89:AJ90)</f>
        <v>654500000</v>
      </c>
      <c r="AL88" s="25"/>
    </row>
    <row r="89" spans="1:38" s="24" customFormat="1" ht="12.75" customHeight="1">
      <c r="A89" s="31" t="s">
        <v>11</v>
      </c>
      <c r="B89" s="33" t="s">
        <v>22</v>
      </c>
      <c r="C89" s="33" t="s">
        <v>19</v>
      </c>
      <c r="E89" s="33" t="s">
        <v>24</v>
      </c>
      <c r="G89" s="33" t="s">
        <v>16</v>
      </c>
      <c r="J89" s="33" t="s">
        <v>17</v>
      </c>
      <c r="M89" s="33" t="s">
        <v>121</v>
      </c>
      <c r="U89" s="33" t="s">
        <v>12</v>
      </c>
      <c r="Z89" s="33" t="s">
        <v>13</v>
      </c>
      <c r="AC89" s="32" t="s">
        <v>14</v>
      </c>
      <c r="AD89" s="33" t="s">
        <v>138</v>
      </c>
      <c r="AF89" s="34"/>
      <c r="AG89" s="76">
        <v>104500000</v>
      </c>
      <c r="AH89" s="77"/>
      <c r="AI89" s="77"/>
      <c r="AJ89" s="78">
        <f t="shared" ref="AJ89:AJ90" si="38">+AG89-AH89+AI89</f>
        <v>104500000</v>
      </c>
      <c r="AL89" s="25"/>
    </row>
    <row r="90" spans="1:38" s="24" customFormat="1" ht="12.75" customHeight="1">
      <c r="A90" s="31" t="s">
        <v>11</v>
      </c>
      <c r="B90" s="33" t="s">
        <v>22</v>
      </c>
      <c r="C90" s="33" t="s">
        <v>19</v>
      </c>
      <c r="E90" s="33" t="s">
        <v>24</v>
      </c>
      <c r="G90" s="33" t="s">
        <v>16</v>
      </c>
      <c r="J90" s="33" t="s">
        <v>22</v>
      </c>
      <c r="M90" s="33" t="s">
        <v>122</v>
      </c>
      <c r="U90" s="33" t="s">
        <v>12</v>
      </c>
      <c r="Z90" s="33" t="s">
        <v>13</v>
      </c>
      <c r="AC90" s="32" t="s">
        <v>14</v>
      </c>
      <c r="AD90" s="33" t="s">
        <v>138</v>
      </c>
      <c r="AF90" s="34"/>
      <c r="AG90" s="76">
        <v>500000000</v>
      </c>
      <c r="AH90" s="77"/>
      <c r="AI90" s="77">
        <v>50000000</v>
      </c>
      <c r="AJ90" s="78">
        <f t="shared" si="38"/>
        <v>550000000</v>
      </c>
      <c r="AL90" s="25"/>
    </row>
    <row r="91" spans="1:38" s="37" customFormat="1" ht="12.75" customHeight="1">
      <c r="A91" s="57" t="s">
        <v>11</v>
      </c>
      <c r="B91" s="27" t="s">
        <v>22</v>
      </c>
      <c r="C91" s="27" t="s">
        <v>19</v>
      </c>
      <c r="D91" s="28"/>
      <c r="E91" s="27" t="s">
        <v>24</v>
      </c>
      <c r="F91" s="28"/>
      <c r="G91" s="27" t="s">
        <v>37</v>
      </c>
      <c r="H91" s="28"/>
      <c r="I91" s="28"/>
      <c r="J91" s="27"/>
      <c r="K91" s="28"/>
      <c r="L91" s="28"/>
      <c r="M91" s="27" t="s">
        <v>123</v>
      </c>
      <c r="N91" s="28"/>
      <c r="O91" s="28"/>
      <c r="P91" s="28"/>
      <c r="Q91" s="28"/>
      <c r="R91" s="28"/>
      <c r="S91" s="28"/>
      <c r="T91" s="28"/>
      <c r="U91" s="27" t="s">
        <v>12</v>
      </c>
      <c r="V91" s="28"/>
      <c r="W91" s="28"/>
      <c r="X91" s="28"/>
      <c r="Y91" s="28"/>
      <c r="Z91" s="27" t="s">
        <v>13</v>
      </c>
      <c r="AA91" s="28"/>
      <c r="AB91" s="28"/>
      <c r="AC91" s="29" t="s">
        <v>14</v>
      </c>
      <c r="AD91" s="27" t="s">
        <v>138</v>
      </c>
      <c r="AE91" s="28"/>
      <c r="AF91" s="30"/>
      <c r="AG91" s="74">
        <v>500000</v>
      </c>
      <c r="AH91" s="74"/>
      <c r="AI91" s="74"/>
      <c r="AJ91" s="87">
        <f t="shared" ref="AJ91" si="39">+AG91-AH91+AI91</f>
        <v>500000</v>
      </c>
      <c r="AL91" s="40"/>
    </row>
    <row r="92" spans="1:38" s="24" customFormat="1" ht="12.75" customHeight="1">
      <c r="A92" s="57" t="s">
        <v>11</v>
      </c>
      <c r="B92" s="27" t="s">
        <v>22</v>
      </c>
      <c r="C92" s="27" t="s">
        <v>19</v>
      </c>
      <c r="D92" s="28"/>
      <c r="E92" s="27" t="s">
        <v>24</v>
      </c>
      <c r="F92" s="28"/>
      <c r="G92" s="27" t="s">
        <v>124</v>
      </c>
      <c r="H92" s="28"/>
      <c r="I92" s="28"/>
      <c r="J92" s="27"/>
      <c r="K92" s="28"/>
      <c r="L92" s="28"/>
      <c r="M92" s="27" t="s">
        <v>125</v>
      </c>
      <c r="N92" s="28"/>
      <c r="O92" s="28"/>
      <c r="P92" s="28"/>
      <c r="Q92" s="28"/>
      <c r="R92" s="28"/>
      <c r="S92" s="28"/>
      <c r="T92" s="28"/>
      <c r="U92" s="27" t="s">
        <v>12</v>
      </c>
      <c r="V92" s="28"/>
      <c r="W92" s="28"/>
      <c r="X92" s="28"/>
      <c r="Y92" s="28"/>
      <c r="Z92" s="27" t="s">
        <v>13</v>
      </c>
      <c r="AA92" s="28"/>
      <c r="AB92" s="28"/>
      <c r="AC92" s="29" t="s">
        <v>14</v>
      </c>
      <c r="AD92" s="27" t="s">
        <v>138</v>
      </c>
      <c r="AE92" s="28"/>
      <c r="AF92" s="30"/>
      <c r="AG92" s="74">
        <v>800000000</v>
      </c>
      <c r="AH92" s="74">
        <f t="shared" ref="AH92:AI92" si="40">SUM(AH93:AH95)</f>
        <v>400000000</v>
      </c>
      <c r="AI92" s="74">
        <f t="shared" si="40"/>
        <v>0</v>
      </c>
      <c r="AJ92" s="87">
        <f>SUM(AJ93:AJ95)</f>
        <v>400000000</v>
      </c>
      <c r="AL92" s="25"/>
    </row>
    <row r="93" spans="1:38" s="24" customFormat="1" ht="13.5" customHeight="1">
      <c r="A93" s="31" t="s">
        <v>11</v>
      </c>
      <c r="B93" s="33" t="s">
        <v>22</v>
      </c>
      <c r="C93" s="33" t="s">
        <v>19</v>
      </c>
      <c r="D93" s="33"/>
      <c r="E93" s="33" t="s">
        <v>24</v>
      </c>
      <c r="F93" s="33"/>
      <c r="G93" s="33" t="s">
        <v>124</v>
      </c>
      <c r="H93" s="33"/>
      <c r="I93" s="33"/>
      <c r="J93" s="33" t="s">
        <v>24</v>
      </c>
      <c r="K93" s="33"/>
      <c r="L93" s="33"/>
      <c r="M93" s="33" t="s">
        <v>126</v>
      </c>
      <c r="N93" s="33"/>
      <c r="O93" s="33"/>
      <c r="P93" s="33"/>
      <c r="Q93" s="33"/>
      <c r="R93" s="33"/>
      <c r="S93" s="33"/>
      <c r="T93" s="33"/>
      <c r="U93" s="33" t="s">
        <v>12</v>
      </c>
      <c r="V93" s="33"/>
      <c r="W93" s="33"/>
      <c r="X93" s="33"/>
      <c r="Y93" s="33"/>
      <c r="Z93" s="33" t="s">
        <v>13</v>
      </c>
      <c r="AA93" s="33"/>
      <c r="AB93" s="33"/>
      <c r="AC93" s="32" t="s">
        <v>14</v>
      </c>
      <c r="AD93" s="33" t="s">
        <v>138</v>
      </c>
      <c r="AF93" s="34"/>
      <c r="AG93" s="76">
        <v>200000000</v>
      </c>
      <c r="AH93" s="77"/>
      <c r="AI93" s="77"/>
      <c r="AJ93" s="78">
        <f t="shared" ref="AJ93:AJ95" si="41">+AG93-AH93+AI93</f>
        <v>200000000</v>
      </c>
      <c r="AL93" s="25"/>
    </row>
    <row r="94" spans="1:38" s="24" customFormat="1" ht="13.5" customHeight="1">
      <c r="A94" s="31" t="s">
        <v>11</v>
      </c>
      <c r="B94" s="33" t="s">
        <v>22</v>
      </c>
      <c r="C94" s="33" t="s">
        <v>19</v>
      </c>
      <c r="D94" s="33"/>
      <c r="E94" s="33" t="s">
        <v>24</v>
      </c>
      <c r="F94" s="33"/>
      <c r="G94" s="33" t="s">
        <v>124</v>
      </c>
      <c r="H94" s="33"/>
      <c r="I94" s="33"/>
      <c r="J94" s="33" t="s">
        <v>29</v>
      </c>
      <c r="K94" s="33"/>
      <c r="L94" s="33"/>
      <c r="M94" s="33" t="s">
        <v>127</v>
      </c>
      <c r="N94" s="33"/>
      <c r="O94" s="33"/>
      <c r="P94" s="33"/>
      <c r="Q94" s="33"/>
      <c r="R94" s="33"/>
      <c r="S94" s="33"/>
      <c r="T94" s="33"/>
      <c r="U94" s="33" t="s">
        <v>12</v>
      </c>
      <c r="V94" s="33"/>
      <c r="W94" s="33"/>
      <c r="X94" s="33"/>
      <c r="Y94" s="33"/>
      <c r="Z94" s="33" t="s">
        <v>13</v>
      </c>
      <c r="AA94" s="33"/>
      <c r="AB94" s="33"/>
      <c r="AC94" s="32" t="s">
        <v>14</v>
      </c>
      <c r="AD94" s="33" t="s">
        <v>138</v>
      </c>
      <c r="AF94" s="34"/>
      <c r="AG94" s="76">
        <v>200000000</v>
      </c>
      <c r="AH94" s="77"/>
      <c r="AI94" s="77"/>
      <c r="AJ94" s="78">
        <f t="shared" si="41"/>
        <v>200000000</v>
      </c>
      <c r="AL94" s="25"/>
    </row>
    <row r="95" spans="1:38" s="24" customFormat="1" ht="12.75" customHeight="1">
      <c r="A95" s="31" t="s">
        <v>11</v>
      </c>
      <c r="B95" s="33" t="s">
        <v>22</v>
      </c>
      <c r="C95" s="33" t="s">
        <v>19</v>
      </c>
      <c r="D95" s="33"/>
      <c r="E95" s="33" t="s">
        <v>24</v>
      </c>
      <c r="F95" s="33"/>
      <c r="G95" s="33" t="s">
        <v>124</v>
      </c>
      <c r="H95" s="33"/>
      <c r="I95" s="33"/>
      <c r="J95" s="33" t="s">
        <v>16</v>
      </c>
      <c r="K95" s="33"/>
      <c r="L95" s="33"/>
      <c r="M95" s="33" t="s">
        <v>128</v>
      </c>
      <c r="N95" s="33"/>
      <c r="O95" s="33"/>
      <c r="P95" s="33"/>
      <c r="Q95" s="33"/>
      <c r="R95" s="33"/>
      <c r="S95" s="33"/>
      <c r="T95" s="33"/>
      <c r="U95" s="33" t="s">
        <v>12</v>
      </c>
      <c r="V95" s="33"/>
      <c r="W95" s="33"/>
      <c r="X95" s="33"/>
      <c r="Y95" s="33"/>
      <c r="Z95" s="33" t="s">
        <v>13</v>
      </c>
      <c r="AA95" s="33"/>
      <c r="AB95" s="33"/>
      <c r="AC95" s="32" t="s">
        <v>14</v>
      </c>
      <c r="AD95" s="33" t="s">
        <v>138</v>
      </c>
      <c r="AF95" s="34"/>
      <c r="AG95" s="76">
        <v>400000000</v>
      </c>
      <c r="AH95" s="77">
        <v>400000000</v>
      </c>
      <c r="AI95" s="77"/>
      <c r="AJ95" s="78">
        <f t="shared" si="41"/>
        <v>0</v>
      </c>
      <c r="AL95" s="25"/>
    </row>
    <row r="96" spans="1:38" s="24" customFormat="1" ht="12.75" customHeight="1">
      <c r="A96" s="57" t="s">
        <v>11</v>
      </c>
      <c r="B96" s="27" t="s">
        <v>22</v>
      </c>
      <c r="C96" s="27" t="s">
        <v>19</v>
      </c>
      <c r="D96" s="28"/>
      <c r="E96" s="27" t="s">
        <v>24</v>
      </c>
      <c r="F96" s="28"/>
      <c r="G96" s="27" t="s">
        <v>129</v>
      </c>
      <c r="H96" s="28"/>
      <c r="I96" s="28"/>
      <c r="J96" s="27"/>
      <c r="K96" s="28"/>
      <c r="L96" s="28"/>
      <c r="M96" s="27" t="s">
        <v>130</v>
      </c>
      <c r="N96" s="28"/>
      <c r="O96" s="28"/>
      <c r="P96" s="28"/>
      <c r="Q96" s="28"/>
      <c r="R96" s="28"/>
      <c r="S96" s="28"/>
      <c r="T96" s="28"/>
      <c r="U96" s="27" t="s">
        <v>12</v>
      </c>
      <c r="V96" s="28"/>
      <c r="W96" s="28"/>
      <c r="X96" s="28"/>
      <c r="Y96" s="28"/>
      <c r="Z96" s="27" t="s">
        <v>13</v>
      </c>
      <c r="AA96" s="28"/>
      <c r="AB96" s="28"/>
      <c r="AC96" s="29" t="s">
        <v>14</v>
      </c>
      <c r="AD96" s="27" t="s">
        <v>138</v>
      </c>
      <c r="AE96" s="28"/>
      <c r="AF96" s="30"/>
      <c r="AG96" s="74">
        <v>500000</v>
      </c>
      <c r="AH96" s="74">
        <f t="shared" ref="AH96:AI96" si="42">+AH97</f>
        <v>0</v>
      </c>
      <c r="AI96" s="74">
        <f t="shared" si="42"/>
        <v>0</v>
      </c>
      <c r="AJ96" s="87">
        <f>+AJ97</f>
        <v>500000</v>
      </c>
      <c r="AL96" s="25"/>
    </row>
    <row r="97" spans="1:40" s="24" customFormat="1" ht="12.75" customHeight="1">
      <c r="A97" s="31" t="s">
        <v>11</v>
      </c>
      <c r="B97" s="33" t="s">
        <v>22</v>
      </c>
      <c r="C97" s="33" t="s">
        <v>19</v>
      </c>
      <c r="D97" s="33"/>
      <c r="E97" s="33" t="s">
        <v>24</v>
      </c>
      <c r="F97" s="33"/>
      <c r="G97" s="33" t="s">
        <v>129</v>
      </c>
      <c r="H97" s="33"/>
      <c r="I97" s="33"/>
      <c r="J97" s="33" t="s">
        <v>17</v>
      </c>
      <c r="K97" s="33"/>
      <c r="L97" s="33"/>
      <c r="M97" s="33" t="s">
        <v>131</v>
      </c>
      <c r="N97" s="33"/>
      <c r="O97" s="33"/>
      <c r="P97" s="33"/>
      <c r="Q97" s="33"/>
      <c r="R97" s="33"/>
      <c r="S97" s="33"/>
      <c r="T97" s="33"/>
      <c r="U97" s="33" t="s">
        <v>12</v>
      </c>
      <c r="V97" s="33"/>
      <c r="W97" s="33"/>
      <c r="X97" s="33"/>
      <c r="Y97" s="33"/>
      <c r="Z97" s="33" t="s">
        <v>13</v>
      </c>
      <c r="AA97" s="33"/>
      <c r="AB97" s="33"/>
      <c r="AC97" s="32" t="s">
        <v>14</v>
      </c>
      <c r="AD97" s="33" t="s">
        <v>138</v>
      </c>
      <c r="AF97" s="34"/>
      <c r="AG97" s="76">
        <v>500000</v>
      </c>
      <c r="AH97" s="77"/>
      <c r="AI97" s="77"/>
      <c r="AJ97" s="78">
        <f>+AG97-AH97+AI97</f>
        <v>500000</v>
      </c>
      <c r="AL97" s="25"/>
    </row>
    <row r="98" spans="1:40" s="24" customFormat="1" ht="13.5" customHeight="1">
      <c r="A98" s="57" t="s">
        <v>11</v>
      </c>
      <c r="B98" s="27" t="s">
        <v>22</v>
      </c>
      <c r="C98" s="27" t="s">
        <v>19</v>
      </c>
      <c r="D98" s="28"/>
      <c r="E98" s="27" t="s">
        <v>24</v>
      </c>
      <c r="F98" s="28"/>
      <c r="G98" s="27" t="s">
        <v>132</v>
      </c>
      <c r="H98" s="28"/>
      <c r="I98" s="28"/>
      <c r="J98" s="27"/>
      <c r="K98" s="28"/>
      <c r="L98" s="28"/>
      <c r="M98" s="27" t="s">
        <v>133</v>
      </c>
      <c r="N98" s="28"/>
      <c r="O98" s="28"/>
      <c r="P98" s="28"/>
      <c r="Q98" s="28"/>
      <c r="R98" s="28"/>
      <c r="S98" s="28"/>
      <c r="T98" s="28"/>
      <c r="U98" s="27" t="s">
        <v>12</v>
      </c>
      <c r="V98" s="28"/>
      <c r="W98" s="28"/>
      <c r="X98" s="28"/>
      <c r="Y98" s="28"/>
      <c r="Z98" s="27" t="s">
        <v>13</v>
      </c>
      <c r="AA98" s="28"/>
      <c r="AB98" s="28"/>
      <c r="AC98" s="29" t="s">
        <v>14</v>
      </c>
      <c r="AD98" s="27" t="s">
        <v>138</v>
      </c>
      <c r="AE98" s="28"/>
      <c r="AF98" s="30"/>
      <c r="AG98" s="74">
        <v>10000000</v>
      </c>
      <c r="AH98" s="74">
        <f t="shared" ref="AH98:AI98" si="43">+AH99</f>
        <v>0</v>
      </c>
      <c r="AI98" s="74">
        <f t="shared" si="43"/>
        <v>0</v>
      </c>
      <c r="AJ98" s="87">
        <f>+AJ99</f>
        <v>10000000</v>
      </c>
      <c r="AL98" s="25"/>
    </row>
    <row r="99" spans="1:40" s="24" customFormat="1" ht="14.25" customHeight="1">
      <c r="A99" s="31" t="s">
        <v>11</v>
      </c>
      <c r="B99" s="33" t="s">
        <v>22</v>
      </c>
      <c r="C99" s="33" t="s">
        <v>19</v>
      </c>
      <c r="D99" s="33"/>
      <c r="E99" s="33" t="s">
        <v>24</v>
      </c>
      <c r="F99" s="33"/>
      <c r="G99" s="33" t="s">
        <v>132</v>
      </c>
      <c r="H99" s="33"/>
      <c r="I99" s="33"/>
      <c r="J99" s="33" t="s">
        <v>39</v>
      </c>
      <c r="K99" s="33"/>
      <c r="L99" s="33"/>
      <c r="M99" s="33" t="s">
        <v>134</v>
      </c>
      <c r="N99" s="33"/>
      <c r="O99" s="33"/>
      <c r="P99" s="33"/>
      <c r="Q99" s="33"/>
      <c r="R99" s="33"/>
      <c r="S99" s="33"/>
      <c r="T99" s="33"/>
      <c r="U99" s="33" t="s">
        <v>12</v>
      </c>
      <c r="V99" s="33"/>
      <c r="W99" s="33"/>
      <c r="X99" s="33"/>
      <c r="Y99" s="33"/>
      <c r="Z99" s="33" t="s">
        <v>13</v>
      </c>
      <c r="AA99" s="33"/>
      <c r="AB99" s="33"/>
      <c r="AC99" s="32" t="s">
        <v>14</v>
      </c>
      <c r="AD99" s="33" t="s">
        <v>138</v>
      </c>
      <c r="AF99" s="34"/>
      <c r="AG99" s="76">
        <v>10000000</v>
      </c>
      <c r="AH99" s="77"/>
      <c r="AI99" s="77"/>
      <c r="AJ99" s="78">
        <f>+AG99-AH99+AI99</f>
        <v>10000000</v>
      </c>
      <c r="AL99" s="25"/>
    </row>
    <row r="100" spans="1:40" s="24" customFormat="1" ht="13.5" customHeight="1">
      <c r="A100" s="57" t="s">
        <v>11</v>
      </c>
      <c r="B100" s="27" t="s">
        <v>22</v>
      </c>
      <c r="C100" s="27" t="s">
        <v>19</v>
      </c>
      <c r="D100" s="28"/>
      <c r="E100" s="27" t="s">
        <v>24</v>
      </c>
      <c r="F100" s="28"/>
      <c r="G100" s="27" t="s">
        <v>135</v>
      </c>
      <c r="H100" s="28"/>
      <c r="I100" s="28"/>
      <c r="J100" s="27"/>
      <c r="K100" s="28"/>
      <c r="L100" s="28"/>
      <c r="M100" s="27" t="s">
        <v>136</v>
      </c>
      <c r="N100" s="28"/>
      <c r="O100" s="28"/>
      <c r="P100" s="28"/>
      <c r="Q100" s="28"/>
      <c r="R100" s="28"/>
      <c r="S100" s="28"/>
      <c r="T100" s="28"/>
      <c r="U100" s="27" t="s">
        <v>12</v>
      </c>
      <c r="V100" s="28"/>
      <c r="W100" s="28"/>
      <c r="X100" s="28"/>
      <c r="Y100" s="28"/>
      <c r="Z100" s="27" t="s">
        <v>13</v>
      </c>
      <c r="AA100" s="28"/>
      <c r="AB100" s="28"/>
      <c r="AC100" s="29" t="s">
        <v>14</v>
      </c>
      <c r="AD100" s="27" t="s">
        <v>138</v>
      </c>
      <c r="AE100" s="28"/>
      <c r="AF100" s="30"/>
      <c r="AG100" s="74">
        <v>641152244</v>
      </c>
      <c r="AH100" s="74">
        <f t="shared" ref="AH100:AI100" si="44">SUM(AH101:AH102)</f>
        <v>178750000</v>
      </c>
      <c r="AI100" s="74">
        <f t="shared" si="44"/>
        <v>0</v>
      </c>
      <c r="AJ100" s="87">
        <f>SUM(AJ101:AJ102)</f>
        <v>462402244</v>
      </c>
      <c r="AL100" s="25"/>
    </row>
    <row r="101" spans="1:40" s="24" customFormat="1" ht="12.75" customHeight="1">
      <c r="A101" s="31" t="s">
        <v>11</v>
      </c>
      <c r="B101" s="33" t="s">
        <v>22</v>
      </c>
      <c r="C101" s="33" t="s">
        <v>19</v>
      </c>
      <c r="E101" s="33" t="s">
        <v>24</v>
      </c>
      <c r="G101" s="33" t="s">
        <v>135</v>
      </c>
      <c r="J101" s="33" t="s">
        <v>22</v>
      </c>
      <c r="M101" s="33" t="s">
        <v>137</v>
      </c>
      <c r="U101" s="33" t="s">
        <v>12</v>
      </c>
      <c r="Z101" s="33" t="s">
        <v>13</v>
      </c>
      <c r="AC101" s="32" t="s">
        <v>14</v>
      </c>
      <c r="AD101" s="33" t="s">
        <v>138</v>
      </c>
      <c r="AF101" s="34"/>
      <c r="AG101" s="76">
        <v>50000000</v>
      </c>
      <c r="AH101" s="77"/>
      <c r="AI101" s="77"/>
      <c r="AJ101" s="78">
        <f t="shared" ref="AJ101:AJ102" si="45">+AG101-AH101+AI101</f>
        <v>50000000</v>
      </c>
      <c r="AL101" s="25"/>
    </row>
    <row r="102" spans="1:40" s="24" customFormat="1" ht="13.5" customHeight="1">
      <c r="A102" s="31" t="s">
        <v>11</v>
      </c>
      <c r="B102" s="33" t="s">
        <v>22</v>
      </c>
      <c r="C102" s="33" t="s">
        <v>19</v>
      </c>
      <c r="E102" s="33" t="s">
        <v>24</v>
      </c>
      <c r="G102" s="33" t="s">
        <v>135</v>
      </c>
      <c r="J102" s="33" t="s">
        <v>35</v>
      </c>
      <c r="M102" s="33" t="s">
        <v>136</v>
      </c>
      <c r="U102" s="33" t="s">
        <v>12</v>
      </c>
      <c r="Z102" s="33" t="s">
        <v>13</v>
      </c>
      <c r="AC102" s="32" t="s">
        <v>14</v>
      </c>
      <c r="AD102" s="33" t="s">
        <v>138</v>
      </c>
      <c r="AF102" s="34"/>
      <c r="AG102" s="76">
        <v>591152244</v>
      </c>
      <c r="AH102" s="77">
        <v>178750000</v>
      </c>
      <c r="AI102" s="77"/>
      <c r="AJ102" s="78">
        <f t="shared" si="45"/>
        <v>412402244</v>
      </c>
      <c r="AL102" s="25"/>
      <c r="AN102" s="58"/>
    </row>
    <row r="103" spans="1:40" s="24" customFormat="1" ht="10.15" customHeight="1">
      <c r="A103" s="41" t="s">
        <v>11</v>
      </c>
      <c r="B103" s="42" t="s">
        <v>48</v>
      </c>
      <c r="C103" s="42"/>
      <c r="D103" s="43"/>
      <c r="E103" s="42"/>
      <c r="F103" s="43"/>
      <c r="G103" s="42"/>
      <c r="H103" s="43"/>
      <c r="I103" s="43"/>
      <c r="J103" s="42"/>
      <c r="K103" s="43"/>
      <c r="L103" s="43"/>
      <c r="M103" s="42" t="s">
        <v>140</v>
      </c>
      <c r="N103" s="43"/>
      <c r="O103" s="43"/>
      <c r="P103" s="43"/>
      <c r="Q103" s="43"/>
      <c r="R103" s="43"/>
      <c r="S103" s="43"/>
      <c r="T103" s="43"/>
      <c r="U103" s="42" t="s">
        <v>12</v>
      </c>
      <c r="V103" s="43"/>
      <c r="W103" s="43"/>
      <c r="X103" s="43"/>
      <c r="Y103" s="43"/>
      <c r="Z103" s="42" t="s">
        <v>141</v>
      </c>
      <c r="AA103" s="43"/>
      <c r="AB103" s="43"/>
      <c r="AC103" s="44" t="s">
        <v>16</v>
      </c>
      <c r="AD103" s="42" t="s">
        <v>142</v>
      </c>
      <c r="AE103" s="43"/>
      <c r="AF103" s="45"/>
      <c r="AG103" s="82">
        <v>333000000</v>
      </c>
      <c r="AH103" s="82">
        <f t="shared" ref="AH103:AI103" si="46">+AH104</f>
        <v>0</v>
      </c>
      <c r="AI103" s="82">
        <f t="shared" si="46"/>
        <v>0</v>
      </c>
      <c r="AJ103" s="88">
        <f>+AJ104</f>
        <v>333000000</v>
      </c>
      <c r="AL103" s="25"/>
      <c r="AN103" s="58"/>
    </row>
    <row r="104" spans="1:40" s="24" customFormat="1" ht="10.15" customHeight="1">
      <c r="A104" s="59" t="s">
        <v>11</v>
      </c>
      <c r="B104" s="60" t="s">
        <v>48</v>
      </c>
      <c r="C104" s="113" t="s">
        <v>22</v>
      </c>
      <c r="D104" s="102"/>
      <c r="E104" s="113" t="s">
        <v>17</v>
      </c>
      <c r="F104" s="102"/>
      <c r="G104" s="113" t="s">
        <v>17</v>
      </c>
      <c r="H104" s="102"/>
      <c r="I104" s="102"/>
      <c r="M104" s="112" t="s">
        <v>139</v>
      </c>
      <c r="N104" s="102"/>
      <c r="O104" s="102"/>
      <c r="P104" s="102"/>
      <c r="Q104" s="102"/>
      <c r="R104" s="102"/>
      <c r="S104" s="102"/>
      <c r="T104" s="102"/>
      <c r="U104" s="33" t="s">
        <v>12</v>
      </c>
      <c r="Z104" s="33" t="s">
        <v>141</v>
      </c>
      <c r="AC104" s="61" t="s">
        <v>16</v>
      </c>
      <c r="AD104" s="101" t="s">
        <v>142</v>
      </c>
      <c r="AE104" s="102"/>
      <c r="AF104" s="102"/>
      <c r="AG104" s="89">
        <v>333000000</v>
      </c>
      <c r="AH104" s="77"/>
      <c r="AI104" s="77"/>
      <c r="AJ104" s="78">
        <f>+AG104-AH104+AI104</f>
        <v>333000000</v>
      </c>
      <c r="AL104" s="25"/>
      <c r="AN104" s="62"/>
    </row>
    <row r="105" spans="1:40" s="24" customFormat="1" ht="10.15" customHeight="1">
      <c r="A105" s="41"/>
      <c r="B105" s="42"/>
      <c r="C105" s="42"/>
      <c r="D105" s="43"/>
      <c r="E105" s="42"/>
      <c r="F105" s="43"/>
      <c r="G105" s="42"/>
      <c r="H105" s="43"/>
      <c r="I105" s="43"/>
      <c r="J105" s="42"/>
      <c r="K105" s="43"/>
      <c r="L105" s="43"/>
      <c r="M105" s="42" t="s">
        <v>154</v>
      </c>
      <c r="N105" s="43"/>
      <c r="O105" s="43"/>
      <c r="P105" s="43"/>
      <c r="Q105" s="43"/>
      <c r="R105" s="43"/>
      <c r="S105" s="43"/>
      <c r="T105" s="43"/>
      <c r="U105" s="42"/>
      <c r="V105" s="43"/>
      <c r="W105" s="43"/>
      <c r="X105" s="43"/>
      <c r="Y105" s="43"/>
      <c r="Z105" s="42"/>
      <c r="AA105" s="43"/>
      <c r="AB105" s="43"/>
      <c r="AC105" s="44"/>
      <c r="AD105" s="42"/>
      <c r="AE105" s="43"/>
      <c r="AF105" s="45"/>
      <c r="AG105" s="82">
        <v>38433709048</v>
      </c>
      <c r="AH105" s="82">
        <f>+AH4+AH44+AH103</f>
        <v>728200000</v>
      </c>
      <c r="AI105" s="82">
        <f>+AI4+AI44+AI103</f>
        <v>3920200000</v>
      </c>
      <c r="AJ105" s="88">
        <f>+AJ4+AJ44+AJ103</f>
        <v>41625709048</v>
      </c>
      <c r="AL105" s="25"/>
    </row>
    <row r="106" spans="1:40" s="37" customFormat="1" ht="11.25">
      <c r="A106" s="63" t="s">
        <v>146</v>
      </c>
      <c r="B106" s="114"/>
      <c r="C106" s="115"/>
      <c r="D106" s="114"/>
      <c r="E106" s="115"/>
      <c r="F106" s="114"/>
      <c r="G106" s="115"/>
      <c r="M106" s="116" t="s">
        <v>147</v>
      </c>
      <c r="N106" s="115"/>
      <c r="O106" s="115"/>
      <c r="P106" s="115"/>
      <c r="Q106" s="115"/>
      <c r="R106" s="115"/>
      <c r="S106" s="115"/>
      <c r="T106" s="115"/>
      <c r="U106" s="36"/>
      <c r="AG106" s="90"/>
      <c r="AH106" s="91"/>
      <c r="AI106" s="80"/>
      <c r="AJ106" s="81"/>
      <c r="AL106" s="64"/>
    </row>
    <row r="107" spans="1:40" s="24" customFormat="1" ht="10.15" customHeight="1">
      <c r="A107" s="59" t="s">
        <v>146</v>
      </c>
      <c r="B107" s="113" t="s">
        <v>143</v>
      </c>
      <c r="C107" s="102"/>
      <c r="D107" s="113" t="s">
        <v>144</v>
      </c>
      <c r="E107" s="102"/>
      <c r="F107" s="113" t="s">
        <v>17</v>
      </c>
      <c r="G107" s="102"/>
      <c r="M107" s="112" t="s">
        <v>148</v>
      </c>
      <c r="N107" s="102"/>
      <c r="O107" s="102"/>
      <c r="P107" s="102"/>
      <c r="Q107" s="102"/>
      <c r="R107" s="102"/>
      <c r="S107" s="102"/>
      <c r="T107" s="102"/>
      <c r="U107" s="33" t="s">
        <v>12</v>
      </c>
      <c r="Z107" s="60" t="s">
        <v>13</v>
      </c>
      <c r="AC107" s="61" t="s">
        <v>14</v>
      </c>
      <c r="AD107" s="101" t="s">
        <v>15</v>
      </c>
      <c r="AE107" s="102"/>
      <c r="AF107" s="102"/>
      <c r="AG107" s="92" t="s">
        <v>164</v>
      </c>
      <c r="AH107" s="93"/>
      <c r="AI107" s="77"/>
      <c r="AJ107" s="78">
        <f>+AG107-AH107+AI107</f>
        <v>5646324020</v>
      </c>
      <c r="AL107" s="64"/>
    </row>
    <row r="108" spans="1:40" s="24" customFormat="1" ht="10.15" customHeight="1">
      <c r="A108" s="59" t="s">
        <v>146</v>
      </c>
      <c r="B108" s="113" t="s">
        <v>143</v>
      </c>
      <c r="C108" s="102"/>
      <c r="D108" s="113" t="s">
        <v>144</v>
      </c>
      <c r="E108" s="102"/>
      <c r="F108" s="113" t="s">
        <v>17</v>
      </c>
      <c r="G108" s="102"/>
      <c r="M108" s="112" t="s">
        <v>148</v>
      </c>
      <c r="N108" s="102"/>
      <c r="O108" s="102"/>
      <c r="P108" s="102"/>
      <c r="Q108" s="102"/>
      <c r="R108" s="102"/>
      <c r="S108" s="102"/>
      <c r="T108" s="102"/>
      <c r="U108" s="33" t="s">
        <v>12</v>
      </c>
      <c r="Z108" s="60" t="s">
        <v>13</v>
      </c>
      <c r="AC108" s="61" t="s">
        <v>35</v>
      </c>
      <c r="AD108" s="101" t="s">
        <v>153</v>
      </c>
      <c r="AE108" s="102"/>
      <c r="AF108" s="102"/>
      <c r="AG108" s="92" t="s">
        <v>165</v>
      </c>
      <c r="AH108" s="93"/>
      <c r="AI108" s="77"/>
      <c r="AJ108" s="78">
        <f t="shared" ref="AJ108:AJ112" si="47">+AG108-AH108+AI108</f>
        <v>57723516153</v>
      </c>
      <c r="AL108" s="64"/>
    </row>
    <row r="109" spans="1:40" s="24" customFormat="1" ht="10.15" customHeight="1">
      <c r="A109" s="59" t="s">
        <v>146</v>
      </c>
      <c r="B109" s="113" t="s">
        <v>143</v>
      </c>
      <c r="C109" s="102"/>
      <c r="D109" s="113" t="s">
        <v>144</v>
      </c>
      <c r="E109" s="102"/>
      <c r="F109" s="113" t="s">
        <v>22</v>
      </c>
      <c r="G109" s="102"/>
      <c r="M109" s="112" t="s">
        <v>149</v>
      </c>
      <c r="N109" s="102"/>
      <c r="O109" s="102"/>
      <c r="P109" s="102"/>
      <c r="Q109" s="102"/>
      <c r="R109" s="102"/>
      <c r="S109" s="102"/>
      <c r="T109" s="102"/>
      <c r="U109" s="33" t="s">
        <v>12</v>
      </c>
      <c r="Z109" s="60" t="s">
        <v>13</v>
      </c>
      <c r="AC109" s="61" t="s">
        <v>14</v>
      </c>
      <c r="AD109" s="101" t="s">
        <v>15</v>
      </c>
      <c r="AE109" s="102"/>
      <c r="AF109" s="102"/>
      <c r="AG109" s="92" t="s">
        <v>166</v>
      </c>
      <c r="AH109" s="93"/>
      <c r="AI109" s="77"/>
      <c r="AJ109" s="78">
        <f t="shared" si="47"/>
        <v>5000000000</v>
      </c>
      <c r="AL109" s="64"/>
    </row>
    <row r="110" spans="1:40" s="24" customFormat="1" ht="10.15" customHeight="1">
      <c r="A110" s="59" t="s">
        <v>146</v>
      </c>
      <c r="B110" s="113" t="s">
        <v>143</v>
      </c>
      <c r="C110" s="102"/>
      <c r="D110" s="113" t="s">
        <v>144</v>
      </c>
      <c r="E110" s="102"/>
      <c r="F110" s="113" t="s">
        <v>48</v>
      </c>
      <c r="G110" s="102"/>
      <c r="M110" s="112" t="s">
        <v>150</v>
      </c>
      <c r="N110" s="102"/>
      <c r="O110" s="102"/>
      <c r="P110" s="102"/>
      <c r="Q110" s="102"/>
      <c r="R110" s="102"/>
      <c r="S110" s="102"/>
      <c r="T110" s="102"/>
      <c r="U110" s="33" t="s">
        <v>12</v>
      </c>
      <c r="Z110" s="60" t="s">
        <v>13</v>
      </c>
      <c r="AC110" s="61" t="s">
        <v>14</v>
      </c>
      <c r="AD110" s="101" t="s">
        <v>15</v>
      </c>
      <c r="AE110" s="102"/>
      <c r="AF110" s="102"/>
      <c r="AG110" s="92" t="s">
        <v>167</v>
      </c>
      <c r="AH110" s="93"/>
      <c r="AI110" s="77"/>
      <c r="AJ110" s="78">
        <f t="shared" si="47"/>
        <v>9500000000</v>
      </c>
      <c r="AL110" s="64"/>
    </row>
    <row r="111" spans="1:40" s="24" customFormat="1" ht="10.15" customHeight="1">
      <c r="A111" s="59" t="s">
        <v>146</v>
      </c>
      <c r="B111" s="113" t="s">
        <v>143</v>
      </c>
      <c r="C111" s="102"/>
      <c r="D111" s="113" t="s">
        <v>144</v>
      </c>
      <c r="E111" s="102"/>
      <c r="F111" s="113" t="s">
        <v>24</v>
      </c>
      <c r="G111" s="102"/>
      <c r="M111" s="112" t="s">
        <v>151</v>
      </c>
      <c r="N111" s="102"/>
      <c r="O111" s="102"/>
      <c r="P111" s="102"/>
      <c r="Q111" s="102"/>
      <c r="R111" s="102"/>
      <c r="S111" s="102"/>
      <c r="T111" s="102"/>
      <c r="U111" s="33" t="s">
        <v>12</v>
      </c>
      <c r="Z111" s="60" t="s">
        <v>13</v>
      </c>
      <c r="AC111" s="61" t="s">
        <v>14</v>
      </c>
      <c r="AD111" s="101" t="s">
        <v>15</v>
      </c>
      <c r="AE111" s="102"/>
      <c r="AF111" s="102"/>
      <c r="AG111" s="92" t="s">
        <v>168</v>
      </c>
      <c r="AH111" s="93"/>
      <c r="AI111" s="77"/>
      <c r="AJ111" s="78">
        <f t="shared" si="47"/>
        <v>8500000000</v>
      </c>
      <c r="AL111" s="64"/>
    </row>
    <row r="112" spans="1:40" s="24" customFormat="1" ht="10.15" customHeight="1">
      <c r="A112" s="59" t="s">
        <v>146</v>
      </c>
      <c r="B112" s="113" t="s">
        <v>145</v>
      </c>
      <c r="C112" s="102"/>
      <c r="D112" s="113" t="s">
        <v>144</v>
      </c>
      <c r="E112" s="102"/>
      <c r="F112" s="113" t="s">
        <v>17</v>
      </c>
      <c r="G112" s="102"/>
      <c r="M112" s="112" t="s">
        <v>152</v>
      </c>
      <c r="N112" s="102"/>
      <c r="O112" s="102"/>
      <c r="P112" s="102"/>
      <c r="Q112" s="102"/>
      <c r="R112" s="102"/>
      <c r="S112" s="102"/>
      <c r="T112" s="102"/>
      <c r="U112" s="33" t="s">
        <v>12</v>
      </c>
      <c r="Z112" s="60" t="s">
        <v>13</v>
      </c>
      <c r="AC112" s="61" t="s">
        <v>14</v>
      </c>
      <c r="AD112" s="101" t="s">
        <v>15</v>
      </c>
      <c r="AE112" s="102"/>
      <c r="AF112" s="102"/>
      <c r="AG112" s="92" t="s">
        <v>169</v>
      </c>
      <c r="AH112" s="94"/>
      <c r="AI112" s="95"/>
      <c r="AJ112" s="78">
        <f t="shared" si="47"/>
        <v>1500000000</v>
      </c>
      <c r="AL112" s="64"/>
    </row>
    <row r="113" spans="1:38" s="24" customFormat="1" ht="15">
      <c r="A113" s="65"/>
      <c r="B113" s="66"/>
      <c r="C113" s="66"/>
      <c r="D113" s="67"/>
      <c r="E113" s="66"/>
      <c r="F113" s="67"/>
      <c r="G113" s="66"/>
      <c r="H113" s="67"/>
      <c r="I113" s="67"/>
      <c r="J113" s="66"/>
      <c r="K113" s="67"/>
      <c r="L113" s="67"/>
      <c r="M113" s="66" t="s">
        <v>155</v>
      </c>
      <c r="N113" s="67"/>
      <c r="O113" s="67"/>
      <c r="P113" s="67"/>
      <c r="Q113" s="67"/>
      <c r="R113" s="67"/>
      <c r="S113" s="67"/>
      <c r="T113" s="67"/>
      <c r="U113" s="66"/>
      <c r="V113" s="67"/>
      <c r="W113" s="67"/>
      <c r="X113" s="67"/>
      <c r="Y113" s="67"/>
      <c r="Z113" s="66"/>
      <c r="AA113" s="67"/>
      <c r="AB113" s="67"/>
      <c r="AC113" s="68"/>
      <c r="AD113" s="66"/>
      <c r="AE113" s="67"/>
      <c r="AF113" s="69"/>
      <c r="AG113" s="96">
        <v>87869840173</v>
      </c>
      <c r="AH113" s="96">
        <f>SUM(AH107:AH112)</f>
        <v>0</v>
      </c>
      <c r="AI113" s="96">
        <f>SUM(AI107:AI112)</f>
        <v>0</v>
      </c>
      <c r="AJ113" s="97">
        <f>SUM(AJ107:AJ112)</f>
        <v>87869840173</v>
      </c>
      <c r="AL113" s="25"/>
    </row>
    <row r="114" spans="1:38" s="24" customFormat="1" ht="16.5" thickBot="1">
      <c r="A114" s="70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106" t="s">
        <v>170</v>
      </c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98">
        <v>126303549221</v>
      </c>
      <c r="AH114" s="98">
        <f>+AH105+AH113</f>
        <v>728200000</v>
      </c>
      <c r="AI114" s="98">
        <f>+AI105+AI113</f>
        <v>3920200000</v>
      </c>
      <c r="AJ114" s="99">
        <f>+AJ105+AJ113</f>
        <v>129495549221</v>
      </c>
      <c r="AL114" s="25"/>
    </row>
    <row r="115" spans="1:38" ht="13.5" thickTop="1"/>
  </sheetData>
  <sheetProtection password="F3C9" sheet="1" objects="1" scenarios="1"/>
  <mergeCells count="48">
    <mergeCell ref="B106:C106"/>
    <mergeCell ref="D106:E106"/>
    <mergeCell ref="F106:G106"/>
    <mergeCell ref="AD104:AF104"/>
    <mergeCell ref="C104:D104"/>
    <mergeCell ref="E104:F104"/>
    <mergeCell ref="G104:I104"/>
    <mergeCell ref="M104:T104"/>
    <mergeCell ref="M106:T106"/>
    <mergeCell ref="B110:C110"/>
    <mergeCell ref="D110:E110"/>
    <mergeCell ref="F110:G110"/>
    <mergeCell ref="B107:C107"/>
    <mergeCell ref="D107:E107"/>
    <mergeCell ref="F107:G107"/>
    <mergeCell ref="B108:C108"/>
    <mergeCell ref="D108:E108"/>
    <mergeCell ref="F108:G108"/>
    <mergeCell ref="B109:C109"/>
    <mergeCell ref="D109:E109"/>
    <mergeCell ref="F109:G109"/>
    <mergeCell ref="B111:C111"/>
    <mergeCell ref="D111:E111"/>
    <mergeCell ref="F111:G111"/>
    <mergeCell ref="B112:C112"/>
    <mergeCell ref="D112:E112"/>
    <mergeCell ref="F112:G112"/>
    <mergeCell ref="M107:T107"/>
    <mergeCell ref="M108:T108"/>
    <mergeCell ref="M109:T109"/>
    <mergeCell ref="M110:T110"/>
    <mergeCell ref="M112:T112"/>
    <mergeCell ref="AD112:AF112"/>
    <mergeCell ref="A1:AJ1"/>
    <mergeCell ref="M114:AF114"/>
    <mergeCell ref="AH2:AI2"/>
    <mergeCell ref="AG2:AG3"/>
    <mergeCell ref="AD2:AF3"/>
    <mergeCell ref="AC2:AC3"/>
    <mergeCell ref="Z2:AB3"/>
    <mergeCell ref="U2:Y3"/>
    <mergeCell ref="M2:T3"/>
    <mergeCell ref="M111:T111"/>
    <mergeCell ref="AD107:AF107"/>
    <mergeCell ref="AD108:AF108"/>
    <mergeCell ref="AD109:AF109"/>
    <mergeCell ref="AD110:AF110"/>
    <mergeCell ref="AD111:AF1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2017-01-18T14:44:49Z</dcterms:created>
  <dcterms:modified xsi:type="dcterms:W3CDTF">2018-07-02T18:53:30Z</dcterms:modified>
</cp:coreProperties>
</file>