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0" yWindow="0" windowWidth="20730" windowHeight="9210"/>
  </bookViews>
  <sheets>
    <sheet name="EJEC DICIEMBRE 2017" sheetId="13" r:id="rId1"/>
  </sheets>
  <externalReferences>
    <externalReference r:id="rId2"/>
  </externalReferences>
  <definedNames>
    <definedName name="A">#REF!</definedName>
    <definedName name="areaimpresionplante2">#REF!</definedName>
    <definedName name="BASEACCESS">#REF!</definedName>
    <definedName name="HENRY1">#REF!</definedName>
    <definedName name="LUISHDO">#REF!</definedName>
    <definedName name="PLANTE">#REF!</definedName>
    <definedName name="tabla_osval_oct">#REF!</definedName>
    <definedName name="TABLA1">#REF!</definedName>
    <definedName name="tabla2">#REF!</definedName>
    <definedName name="TABLA3">#REF!</definedName>
    <definedName name="tablaabril">#REF!</definedName>
    <definedName name="tablafipcentral">#REF!</definedName>
    <definedName name="tablafipconvenios">#REF!</definedName>
    <definedName name="tablafipregional">#REF!</definedName>
    <definedName name="TABLAHENRY1">#REF!</definedName>
    <definedName name="tablajulio">#REF!</definedName>
    <definedName name="tablajunio">#REF!</definedName>
    <definedName name="TABLAMAYO">#REF!</definedName>
    <definedName name="TABLANOMBRE">#REF!</definedName>
    <definedName name="tablaosvald">'[1]planilla_henry-SEP'!$A$4:$S$471</definedName>
    <definedName name="TABLAOSVALD2">#REF!</definedName>
    <definedName name="TOTAL">#REF!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2" i="13"/>
  <c r="I42"/>
  <c r="G42"/>
  <c r="F42"/>
  <c r="J41"/>
  <c r="I41"/>
  <c r="G41"/>
  <c r="F41"/>
  <c r="D40"/>
  <c r="F40" s="1"/>
  <c r="D39"/>
  <c r="I39" s="1"/>
  <c r="D38"/>
  <c r="F38" s="1"/>
  <c r="I37"/>
  <c r="F37"/>
  <c r="J36"/>
  <c r="I36"/>
  <c r="G36"/>
  <c r="F36"/>
  <c r="I35"/>
  <c r="F35"/>
  <c r="I34"/>
  <c r="F34"/>
  <c r="I33"/>
  <c r="F33"/>
  <c r="I32"/>
  <c r="F32"/>
  <c r="H31"/>
  <c r="E31"/>
  <c r="J29"/>
  <c r="I29"/>
  <c r="G29"/>
  <c r="F29"/>
  <c r="J27"/>
  <c r="I27"/>
  <c r="G27"/>
  <c r="F27"/>
  <c r="I25"/>
  <c r="D25"/>
  <c r="J25" s="1"/>
  <c r="I23"/>
  <c r="D23"/>
  <c r="J23" s="1"/>
  <c r="J21"/>
  <c r="I21"/>
  <c r="G21"/>
  <c r="F21"/>
  <c r="J20"/>
  <c r="I20"/>
  <c r="G20"/>
  <c r="F20"/>
  <c r="J19"/>
  <c r="I19"/>
  <c r="G19"/>
  <c r="F19"/>
  <c r="I18"/>
  <c r="D18"/>
  <c r="G18" s="1"/>
  <c r="I17"/>
  <c r="F17"/>
  <c r="I16"/>
  <c r="F16"/>
  <c r="J15"/>
  <c r="I15"/>
  <c r="G15"/>
  <c r="F15"/>
  <c r="D14"/>
  <c r="I14" s="1"/>
  <c r="J13"/>
  <c r="I13"/>
  <c r="G13"/>
  <c r="F13"/>
  <c r="D12"/>
  <c r="G12" s="1"/>
  <c r="J11"/>
  <c r="I11"/>
  <c r="G11"/>
  <c r="F11"/>
  <c r="J10"/>
  <c r="I10"/>
  <c r="G10"/>
  <c r="F10"/>
  <c r="H9"/>
  <c r="E9"/>
  <c r="H8"/>
  <c r="I12" l="1"/>
  <c r="I9"/>
  <c r="I8" s="1"/>
  <c r="F23"/>
  <c r="F25"/>
  <c r="G38"/>
  <c r="G40"/>
  <c r="G23"/>
  <c r="G25"/>
  <c r="I38"/>
  <c r="I31" s="1"/>
  <c r="I44" s="1"/>
  <c r="I40"/>
  <c r="J39"/>
  <c r="E8"/>
  <c r="J18"/>
  <c r="F39"/>
  <c r="F31" s="1"/>
  <c r="F12"/>
  <c r="G14"/>
  <c r="F18"/>
  <c r="D31"/>
  <c r="J38"/>
  <c r="G39"/>
  <c r="J40"/>
  <c r="J14"/>
  <c r="J12"/>
  <c r="F14"/>
  <c r="H44"/>
  <c r="D9"/>
  <c r="F9" l="1"/>
  <c r="F8" s="1"/>
  <c r="F44"/>
  <c r="J9"/>
  <c r="D8"/>
  <c r="J8" s="1"/>
  <c r="H49"/>
  <c r="J31"/>
  <c r="G31"/>
  <c r="E44"/>
  <c r="G9"/>
  <c r="G8" l="1"/>
  <c r="E49"/>
  <c r="D44"/>
  <c r="D49" l="1"/>
  <c r="J44"/>
  <c r="G44"/>
</calcChain>
</file>

<file path=xl/sharedStrings.xml><?xml version="1.0" encoding="utf-8"?>
<sst xmlns="http://schemas.openxmlformats.org/spreadsheetml/2006/main" count="71" uniqueCount="56">
  <si>
    <t>AGENCIA DE RENOVACION  DEL TERRITORIO - ART</t>
  </si>
  <si>
    <t>INFORME DE EJECUCION A:</t>
  </si>
  <si>
    <t>DESCRIPCION</t>
  </si>
  <si>
    <t>% EJECUCION</t>
  </si>
  <si>
    <t>APR. VIGENTE</t>
  </si>
  <si>
    <t>COMPROMETIDO</t>
  </si>
  <si>
    <t>SALDO X COMPROMETER</t>
  </si>
  <si>
    <t>PAGADO</t>
  </si>
  <si>
    <t>SALDO X PAGAR</t>
  </si>
  <si>
    <t>% PAGOS</t>
  </si>
  <si>
    <t>FUNCIONAMIENTO</t>
  </si>
  <si>
    <t>GASTOS DE PERSONAL</t>
  </si>
  <si>
    <t>A-1-0-1-1</t>
  </si>
  <si>
    <t>SUELDOS DE PERSONAL DE NOMINA</t>
  </si>
  <si>
    <t>A-1-0-1-4</t>
  </si>
  <si>
    <t>PRIMA TECNICA</t>
  </si>
  <si>
    <t>A-1-0-1-5</t>
  </si>
  <si>
    <t>OTROS</t>
  </si>
  <si>
    <t>A-1-0-1-8</t>
  </si>
  <si>
    <t>OTROS GASTOS PERSONALES - DISTRIBUCION PREVIO CONCEPTO DGPPN - CSF</t>
  </si>
  <si>
    <t>OTROS GASTOS PERSONALES - DISTRIBUCION PREVIO CONCEPTO DGPPN - SSF</t>
  </si>
  <si>
    <t>A-1-0-1-9</t>
  </si>
  <si>
    <t>HORAS EXTRAS, DIAS FESTIVOS E INDEMNIZACION POR VACACIONES</t>
  </si>
  <si>
    <t>A-1-0-2</t>
  </si>
  <si>
    <t>SERVICIOS PERSONALES INDIRECTOS</t>
  </si>
  <si>
    <t>A-1-0-5</t>
  </si>
  <si>
    <t>CONTRIBUCIONES INHERENTES A LA NOMINA SECTOR PRIVADO Y PUBLICO</t>
  </si>
  <si>
    <t>A-2-0-3</t>
  </si>
  <si>
    <t>IMPUESTOS Y MULTAS</t>
  </si>
  <si>
    <t>A-2-0-4</t>
  </si>
  <si>
    <t>ADQUISICION DE BIENES Y SERVICIOS</t>
  </si>
  <si>
    <t>A-3-2-1-1</t>
  </si>
  <si>
    <t>CUOTA DE AUDITAJE CONTRANAL</t>
  </si>
  <si>
    <t>A-3-6-1-1</t>
  </si>
  <si>
    <t>SENTENCIAS Y CONCILIACIONES</t>
  </si>
  <si>
    <t>INVERSION</t>
  </si>
  <si>
    <t>C-0212-1000-1</t>
  </si>
  <si>
    <t>IMPLEMENTACION DE ACTIVIDADES DE DESARROLLO ECONOMICO DE FAMILIAS, COMUNIDADES Y TERRITORIOS AFECTADOS POR LA PRESENCIA DE CULTIVOS DE USO ILICITO Y CONFLICTO ARMADO</t>
  </si>
  <si>
    <t>C-0212-1000-3</t>
  </si>
  <si>
    <t>IMPLEMENTACION DE ACTIVIDADES DE FORTALECIMIENTO INSTITUCIONAL, SOCIAL Y COMUNITARIO EN ZONAS AFECTADAS POR EL CONFLICTO ARMADO Y POR LOS CULTIVOS DE USO ILICITO</t>
  </si>
  <si>
    <t>C-0212-1000-4</t>
  </si>
  <si>
    <t>IMPLEMENTACION DE OBRAS DE PEQUEÑA Y MEDIANA INFRAESTRUCTURA PARA EL DESARROLLO DE LOS TERRITORIOS AFECTADOS POR EL CONFLICTO ARMADO Y CULTIVOS DE USO ILICITO</t>
  </si>
  <si>
    <t>C-0299-1000-1</t>
  </si>
  <si>
    <t>FORTALECIMIENTO TECNOLOGICO DE LA ENTIDAD EN LOS TERRITORIOS AFECTADOS POR EL CONFLICTO ARMADO Y CULTIVOS DE USO ILICITO</t>
  </si>
  <si>
    <t>TOTAL PRESUPUESTO NACION</t>
  </si>
  <si>
    <t>VIGENCIA 2017</t>
  </si>
  <si>
    <t>C-111-1000-2</t>
  </si>
  <si>
    <t>IMPLEMENTACIÓN DE OBRAS DE PEQUEÑA Y MEDIANA INFRAESTRUCTURA PARA GENERAR CONFIANZA EN LAS ZONAS PRIORIZADAS POR LA POLÍTICA NACIONAL DE CONSOLIDACIÓN Y RECONSTRUCCIÓN TERRITORIAL</t>
  </si>
  <si>
    <t>C-320-1507-3</t>
  </si>
  <si>
    <t>IMPLEMENTACIÓN DE ACTIVIDADES DE ERRADICACIÓN Y POSTERRADICACION DE CULTIVOS ILICITOS Y ACCIONES DE RESPUESTA RAPIDA  EN LAS ZONAS FOCALIZADAS DEL TERRITORIO NACIONAL</t>
  </si>
  <si>
    <t>C-520-1000-5</t>
  </si>
  <si>
    <t>IMPLEMENTACIÓN DE PROYECTOS DE FORTALECIMIENTO COMUNITARIO Y BIENESTAR SOCIAL EN EL MARCO DEL PROGRAMA DE RESPUESTA RÁPIDA A NIVEL NACIONAL</t>
  </si>
  <si>
    <t>C-0212-1000-2</t>
  </si>
  <si>
    <t>IMPLEMENTACION DE ACTIVIDADES PARA ESTRUCTURAR Y COFINANCIAR PROYECTOS ESTRATEGICOS EN ZONAS AFECTADAS POR CULTIVOS DE USO ILICITO Y POR EL CONFLICTO ARMADO</t>
  </si>
  <si>
    <t xml:space="preserve">RECURSOS SIN SITUACION DE FONDOS </t>
  </si>
  <si>
    <t>DICIEMBRE DE 2017</t>
  </si>
</sst>
</file>

<file path=xl/styles.xml><?xml version="1.0" encoding="utf-8"?>
<styleSheet xmlns="http://schemas.openxmlformats.org/spreadsheetml/2006/main">
  <numFmts count="1">
    <numFmt numFmtId="164" formatCode="_ * #,##0.00_ ;_ * \-#,##0.00_ ;_ * &quot;-&quot;??_ ;_ @_ "/>
  </numFmts>
  <fonts count="11">
    <font>
      <sz val="10"/>
      <name val="Arial"/>
    </font>
    <font>
      <sz val="10"/>
      <name val="Arial"/>
      <family val="2"/>
    </font>
    <font>
      <b/>
      <sz val="20"/>
      <name val="Calibri"/>
      <family val="2"/>
      <scheme val="minor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8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0.89999084444715716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78">
    <xf numFmtId="0" fontId="0" fillId="0" borderId="0" xfId="0"/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3" fillId="0" borderId="0" xfId="0" applyFont="1"/>
    <xf numFmtId="0" fontId="4" fillId="0" borderId="4" xfId="0" applyFont="1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17" fontId="5" fillId="0" borderId="0" xfId="0" quotePrefix="1" applyNumberFormat="1" applyFont="1" applyBorder="1" applyAlignment="1">
      <alignment horizontal="left" wrapText="1"/>
    </xf>
    <xf numFmtId="0" fontId="5" fillId="0" borderId="0" xfId="0" applyFont="1" applyBorder="1" applyAlignment="1">
      <alignment horizontal="left" wrapText="1"/>
    </xf>
    <xf numFmtId="0" fontId="4" fillId="0" borderId="5" xfId="0" applyFont="1" applyBorder="1" applyAlignment="1">
      <alignment horizontal="center" wrapText="1"/>
    </xf>
    <xf numFmtId="0" fontId="6" fillId="0" borderId="4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3" fillId="0" borderId="5" xfId="0" applyFont="1" applyBorder="1"/>
    <xf numFmtId="0" fontId="3" fillId="0" borderId="4" xfId="0" applyFont="1" applyBorder="1"/>
    <xf numFmtId="0" fontId="7" fillId="7" borderId="4" xfId="0" applyFont="1" applyFill="1" applyBorder="1" applyAlignment="1">
      <alignment horizontal="center" wrapText="1"/>
    </xf>
    <xf numFmtId="0" fontId="7" fillId="7" borderId="0" xfId="0" applyFont="1" applyFill="1" applyBorder="1" applyAlignment="1">
      <alignment horizontal="center" wrapText="1"/>
    </xf>
    <xf numFmtId="3" fontId="6" fillId="0" borderId="0" xfId="0" applyNumberFormat="1" applyFont="1" applyFill="1" applyBorder="1" applyAlignment="1">
      <alignment horizontal="center"/>
    </xf>
    <xf numFmtId="0" fontId="3" fillId="0" borderId="0" xfId="0" applyFont="1" applyBorder="1"/>
    <xf numFmtId="0" fontId="6" fillId="0" borderId="4" xfId="0" applyFont="1" applyBorder="1"/>
    <xf numFmtId="0" fontId="8" fillId="2" borderId="1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/>
    </xf>
    <xf numFmtId="3" fontId="9" fillId="0" borderId="7" xfId="2" applyNumberFormat="1" applyFont="1" applyFill="1" applyBorder="1" applyAlignment="1">
      <alignment vertical="center"/>
    </xf>
    <xf numFmtId="10" fontId="9" fillId="0" borderId="8" xfId="3" applyNumberFormat="1" applyFont="1" applyFill="1" applyBorder="1" applyAlignment="1">
      <alignment vertical="center"/>
    </xf>
    <xf numFmtId="0" fontId="9" fillId="0" borderId="8" xfId="0" applyFont="1" applyFill="1" applyBorder="1" applyAlignment="1">
      <alignment wrapText="1"/>
    </xf>
    <xf numFmtId="3" fontId="9" fillId="3" borderId="8" xfId="2" applyNumberFormat="1" applyFont="1" applyFill="1" applyBorder="1" applyAlignment="1">
      <alignment vertical="center"/>
    </xf>
    <xf numFmtId="10" fontId="9" fillId="3" borderId="8" xfId="3" applyNumberFormat="1" applyFont="1" applyFill="1" applyBorder="1" applyAlignment="1">
      <alignment vertical="center"/>
    </xf>
    <xf numFmtId="0" fontId="10" fillId="0" borderId="8" xfId="0" applyFont="1" applyFill="1" applyBorder="1" applyAlignment="1">
      <alignment wrapText="1"/>
    </xf>
    <xf numFmtId="3" fontId="10" fillId="0" borderId="8" xfId="2" applyNumberFormat="1" applyFont="1" applyFill="1" applyBorder="1" applyAlignment="1">
      <alignment vertical="center"/>
    </xf>
    <xf numFmtId="3" fontId="10" fillId="0" borderId="10" xfId="0" applyNumberFormat="1" applyFont="1" applyFill="1" applyBorder="1"/>
    <xf numFmtId="10" fontId="10" fillId="0" borderId="8" xfId="3" applyNumberFormat="1" applyFont="1" applyFill="1" applyBorder="1" applyAlignment="1">
      <alignment vertical="center"/>
    </xf>
    <xf numFmtId="3" fontId="10" fillId="0" borderId="9" xfId="0" applyNumberFormat="1" applyFont="1" applyFill="1" applyBorder="1"/>
    <xf numFmtId="0" fontId="10" fillId="4" borderId="8" xfId="0" applyFont="1" applyFill="1" applyBorder="1" applyAlignment="1">
      <alignment wrapText="1"/>
    </xf>
    <xf numFmtId="3" fontId="10" fillId="4" borderId="8" xfId="2" applyNumberFormat="1" applyFont="1" applyFill="1" applyBorder="1" applyAlignment="1">
      <alignment vertical="center"/>
    </xf>
    <xf numFmtId="3" fontId="10" fillId="4" borderId="10" xfId="0" applyNumberFormat="1" applyFont="1" applyFill="1" applyBorder="1"/>
    <xf numFmtId="10" fontId="10" fillId="4" borderId="8" xfId="3" applyNumberFormat="1" applyFont="1" applyFill="1" applyBorder="1" applyAlignment="1">
      <alignment vertical="center"/>
    </xf>
    <xf numFmtId="3" fontId="10" fillId="4" borderId="9" xfId="0" applyNumberFormat="1" applyFont="1" applyFill="1" applyBorder="1"/>
    <xf numFmtId="0" fontId="10" fillId="0" borderId="6" xfId="0" applyFont="1" applyFill="1" applyBorder="1" applyAlignment="1">
      <alignment wrapText="1"/>
    </xf>
    <xf numFmtId="0" fontId="10" fillId="4" borderId="11" xfId="0" applyFont="1" applyFill="1" applyBorder="1" applyAlignment="1">
      <alignment wrapText="1"/>
    </xf>
    <xf numFmtId="3" fontId="10" fillId="4" borderId="11" xfId="2" applyNumberFormat="1" applyFont="1" applyFill="1" applyBorder="1" applyAlignment="1">
      <alignment vertical="center"/>
    </xf>
    <xf numFmtId="10" fontId="10" fillId="4" borderId="11" xfId="3" applyNumberFormat="1" applyFont="1" applyFill="1" applyBorder="1" applyAlignment="1">
      <alignment vertical="center"/>
    </xf>
    <xf numFmtId="3" fontId="10" fillId="4" borderId="13" xfId="0" applyNumberFormat="1" applyFont="1" applyFill="1" applyBorder="1"/>
    <xf numFmtId="0" fontId="10" fillId="0" borderId="4" xfId="0" applyFont="1" applyFill="1" applyBorder="1"/>
    <xf numFmtId="0" fontId="10" fillId="0" borderId="0" xfId="0" applyFont="1" applyFill="1" applyBorder="1"/>
    <xf numFmtId="0" fontId="9" fillId="0" borderId="14" xfId="0" applyFont="1" applyFill="1" applyBorder="1"/>
    <xf numFmtId="3" fontId="9" fillId="0" borderId="15" xfId="2" applyNumberFormat="1" applyFont="1" applyFill="1" applyBorder="1" applyAlignment="1">
      <alignment vertical="center"/>
    </xf>
    <xf numFmtId="3" fontId="9" fillId="0" borderId="16" xfId="0" applyNumberFormat="1" applyFont="1" applyFill="1" applyBorder="1"/>
    <xf numFmtId="10" fontId="9" fillId="0" borderId="15" xfId="3" applyNumberFormat="1" applyFont="1" applyFill="1" applyBorder="1" applyAlignment="1">
      <alignment vertical="center"/>
    </xf>
    <xf numFmtId="3" fontId="9" fillId="0" borderId="14" xfId="0" applyNumberFormat="1" applyFont="1" applyFill="1" applyBorder="1"/>
    <xf numFmtId="3" fontId="10" fillId="0" borderId="0" xfId="0" applyNumberFormat="1" applyFont="1" applyFill="1" applyBorder="1" applyAlignment="1">
      <alignment vertical="center"/>
    </xf>
    <xf numFmtId="10" fontId="10" fillId="0" borderId="0" xfId="3" applyNumberFormat="1" applyFont="1" applyFill="1" applyBorder="1" applyAlignment="1">
      <alignment vertical="center"/>
    </xf>
    <xf numFmtId="3" fontId="9" fillId="5" borderId="16" xfId="0" applyNumberFormat="1" applyFont="1" applyFill="1" applyBorder="1"/>
    <xf numFmtId="3" fontId="3" fillId="0" borderId="0" xfId="0" applyNumberFormat="1" applyFont="1" applyBorder="1"/>
    <xf numFmtId="10" fontId="3" fillId="0" borderId="0" xfId="3" applyNumberFormat="1" applyFont="1" applyBorder="1"/>
    <xf numFmtId="0" fontId="9" fillId="0" borderId="14" xfId="0" applyFont="1" applyFill="1" applyBorder="1" applyAlignment="1">
      <alignment horizontal="center"/>
    </xf>
    <xf numFmtId="3" fontId="10" fillId="0" borderId="7" xfId="2" applyNumberFormat="1" applyFont="1" applyFill="1" applyBorder="1" applyAlignment="1">
      <alignment vertical="center"/>
    </xf>
    <xf numFmtId="10" fontId="10" fillId="0" borderId="7" xfId="3" applyNumberFormat="1" applyFont="1" applyFill="1" applyBorder="1" applyAlignment="1">
      <alignment vertical="center"/>
    </xf>
    <xf numFmtId="3" fontId="10" fillId="5" borderId="8" xfId="2" applyNumberFormat="1" applyFont="1" applyFill="1" applyBorder="1" applyAlignment="1">
      <alignment vertical="center"/>
    </xf>
    <xf numFmtId="0" fontId="10" fillId="0" borderId="11" xfId="0" applyFont="1" applyFill="1" applyBorder="1" applyAlignment="1">
      <alignment wrapText="1"/>
    </xf>
    <xf numFmtId="3" fontId="10" fillId="0" borderId="11" xfId="2" applyNumberFormat="1" applyFont="1" applyFill="1" applyBorder="1" applyAlignment="1">
      <alignment vertical="center"/>
    </xf>
    <xf numFmtId="3" fontId="10" fillId="5" borderId="11" xfId="2" applyNumberFormat="1" applyFont="1" applyFill="1" applyBorder="1" applyAlignment="1">
      <alignment vertical="center"/>
    </xf>
    <xf numFmtId="10" fontId="10" fillId="0" borderId="11" xfId="3" applyNumberFormat="1" applyFont="1" applyFill="1" applyBorder="1" applyAlignment="1">
      <alignment vertical="center"/>
    </xf>
    <xf numFmtId="0" fontId="7" fillId="6" borderId="14" xfId="0" applyFont="1" applyFill="1" applyBorder="1"/>
    <xf numFmtId="3" fontId="7" fillId="6" borderId="14" xfId="0" applyNumberFormat="1" applyFont="1" applyFill="1" applyBorder="1"/>
    <xf numFmtId="10" fontId="7" fillId="6" borderId="15" xfId="3" applyNumberFormat="1" applyFont="1" applyFill="1" applyBorder="1" applyAlignment="1">
      <alignment vertical="center"/>
    </xf>
    <xf numFmtId="0" fontId="4" fillId="0" borderId="5" xfId="0" applyFont="1" applyBorder="1"/>
    <xf numFmtId="0" fontId="3" fillId="0" borderId="13" xfId="0" applyFont="1" applyBorder="1"/>
    <xf numFmtId="0" fontId="3" fillId="0" borderId="12" xfId="0" applyFont="1" applyBorder="1"/>
    <xf numFmtId="10" fontId="3" fillId="0" borderId="12" xfId="3" applyNumberFormat="1" applyFont="1" applyBorder="1"/>
    <xf numFmtId="0" fontId="3" fillId="0" borderId="17" xfId="0" applyFont="1" applyBorder="1"/>
    <xf numFmtId="10" fontId="3" fillId="0" borderId="0" xfId="3" applyNumberFormat="1" applyFont="1"/>
    <xf numFmtId="0" fontId="9" fillId="4" borderId="15" xfId="0" applyFont="1" applyFill="1" applyBorder="1" applyAlignment="1">
      <alignment wrapText="1"/>
    </xf>
    <xf numFmtId="3" fontId="3" fillId="0" borderId="0" xfId="0" applyNumberFormat="1" applyFont="1"/>
    <xf numFmtId="164" fontId="3" fillId="0" borderId="0" xfId="1" applyFont="1"/>
  </cellXfs>
  <cellStyles count="4">
    <cellStyle name="Millares" xfId="1" builtinId="3"/>
    <cellStyle name="Normal" xfId="0" builtinId="0"/>
    <cellStyle name="Normal 5" xfId="2"/>
    <cellStyle name="Porcentu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pdiaz.DOMPNDA/Mis%20documentos/ADMINISTRATIVA/PERSONAL%20PLAN%20COLOMBIA/PLANTILLA%20-%20DICIEMBRE%2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ONSOLIDADO X FUENTE"/>
      <sheetName val="CONSOLIDADO X DEPENDENCIA"/>
      <sheetName val="FIP -CONVENIOS"/>
      <sheetName val="FIP -CENTRAL"/>
      <sheetName val="FIP-REGIONAL"/>
      <sheetName val="PLANTE - CENTRAL"/>
      <sheetName val="PLANTE - REG"/>
      <sheetName val="planilla_henry-SE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4">
          <cell r="A4">
            <v>193454</v>
          </cell>
          <cell r="B4" t="str">
            <v>JAIME HUMBERTO GONZALEZ SUAREZ</v>
          </cell>
          <cell r="C4">
            <v>0</v>
          </cell>
          <cell r="D4" t="str">
            <v>FINANCIERA</v>
          </cell>
          <cell r="E4" t="str">
            <v>cnt</v>
          </cell>
          <cell r="F4" t="str">
            <v>COORDINADOR CONTABILIDAD FIP</v>
          </cell>
          <cell r="G4">
            <v>0</v>
          </cell>
          <cell r="H4">
            <v>1046</v>
          </cell>
          <cell r="I4">
            <v>3000000</v>
          </cell>
          <cell r="J4">
            <v>3000000</v>
          </cell>
          <cell r="K4">
            <v>38077</v>
          </cell>
          <cell r="M4">
            <v>3000000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3000000</v>
          </cell>
        </row>
        <row r="5">
          <cell r="A5">
            <v>2903893</v>
          </cell>
          <cell r="B5" t="str">
            <v>RAFAEL ANAYA BUITRAGO</v>
          </cell>
          <cell r="C5">
            <v>0</v>
          </cell>
          <cell r="D5" t="str">
            <v>JURIDICA</v>
          </cell>
          <cell r="E5" t="str">
            <v>cnt</v>
          </cell>
          <cell r="F5" t="str">
            <v>COORDINADORA DE FAMILIAS GUARDABOSQUES DEL FIP</v>
          </cell>
          <cell r="G5">
            <v>0</v>
          </cell>
          <cell r="H5">
            <v>2231</v>
          </cell>
          <cell r="I5">
            <v>3000000</v>
          </cell>
          <cell r="J5">
            <v>3000000</v>
          </cell>
          <cell r="K5">
            <v>37986</v>
          </cell>
          <cell r="M5">
            <v>0</v>
          </cell>
          <cell r="N5">
            <v>0</v>
          </cell>
          <cell r="O5">
            <v>3000000</v>
          </cell>
          <cell r="P5">
            <v>0</v>
          </cell>
          <cell r="Q5">
            <v>0</v>
          </cell>
          <cell r="R5">
            <v>0</v>
          </cell>
          <cell r="S5">
            <v>3000000</v>
          </cell>
        </row>
        <row r="6">
          <cell r="A6">
            <v>2977048</v>
          </cell>
          <cell r="B6" t="str">
            <v>GERMAN ENRIQUE JIMENEZ GAITAN</v>
          </cell>
          <cell r="C6" t="str">
            <v>BOGOTA</v>
          </cell>
          <cell r="D6" t="str">
            <v>FINANCIERA</v>
          </cell>
          <cell r="E6" t="str">
            <v>cnt</v>
          </cell>
          <cell r="F6" t="str">
            <v>CONTADOR FONDO DE INVERSION PARA LA PAZ</v>
          </cell>
          <cell r="G6" t="str">
            <v>CONTABILIDAD</v>
          </cell>
          <cell r="H6">
            <v>2360</v>
          </cell>
          <cell r="I6">
            <v>3000000</v>
          </cell>
          <cell r="J6">
            <v>3000000</v>
          </cell>
          <cell r="K6">
            <v>38077</v>
          </cell>
          <cell r="M6">
            <v>3000000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3000000</v>
          </cell>
        </row>
        <row r="7">
          <cell r="A7">
            <v>3224912</v>
          </cell>
          <cell r="B7" t="str">
            <v>ISAAC FORIGUA MOJICA</v>
          </cell>
          <cell r="C7" t="str">
            <v>BOGOTA</v>
          </cell>
          <cell r="D7" t="str">
            <v>ADMINISTRATIVA</v>
          </cell>
          <cell r="E7" t="str">
            <v>cnt</v>
          </cell>
          <cell r="F7" t="str">
            <v>COORDINADOR ADMINISTRATIVO FIP</v>
          </cell>
          <cell r="G7">
            <v>0</v>
          </cell>
          <cell r="H7">
            <v>1020</v>
          </cell>
          <cell r="I7">
            <v>1100000</v>
          </cell>
          <cell r="J7">
            <v>1100000</v>
          </cell>
          <cell r="K7">
            <v>38077</v>
          </cell>
          <cell r="M7">
            <v>1100000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1100000</v>
          </cell>
        </row>
        <row r="8">
          <cell r="A8">
            <v>3988756</v>
          </cell>
          <cell r="B8" t="str">
            <v>HUMBERTO RAFAEL MIRANDA CORREA</v>
          </cell>
          <cell r="C8" t="str">
            <v>UCR MAGDALENA</v>
          </cell>
          <cell r="D8" t="str">
            <v>FAMILIAS EN ACCION</v>
          </cell>
          <cell r="E8" t="str">
            <v>cnt</v>
          </cell>
          <cell r="F8" t="str">
            <v>COORDINADORA PROGRAMA FAMILIAS EN ACCION</v>
          </cell>
          <cell r="G8">
            <v>0</v>
          </cell>
          <cell r="H8">
            <v>2123</v>
          </cell>
          <cell r="I8">
            <v>3400000</v>
          </cell>
          <cell r="J8">
            <v>3400000</v>
          </cell>
          <cell r="K8">
            <v>38077</v>
          </cell>
          <cell r="M8">
            <v>0</v>
          </cell>
          <cell r="N8">
            <v>0</v>
          </cell>
          <cell r="O8">
            <v>3400000</v>
          </cell>
          <cell r="P8">
            <v>0</v>
          </cell>
          <cell r="Q8">
            <v>0</v>
          </cell>
          <cell r="R8">
            <v>0</v>
          </cell>
          <cell r="S8">
            <v>3400000</v>
          </cell>
        </row>
        <row r="9">
          <cell r="A9">
            <v>5881307</v>
          </cell>
          <cell r="B9" t="str">
            <v>JOSE HILDEBRANDO PIRABAN CHAGUALÁ</v>
          </cell>
          <cell r="C9" t="str">
            <v>BOGOTA</v>
          </cell>
          <cell r="D9" t="str">
            <v>PLANEACION</v>
          </cell>
          <cell r="E9" t="str">
            <v>cnt</v>
          </cell>
          <cell r="F9" t="str">
            <v>COORDINADOR DE LA OFICINA DE PLANEACIÓN DE LA CONSEJERIA PARA EL PLAN COLOMBIA</v>
          </cell>
          <cell r="G9">
            <v>0</v>
          </cell>
          <cell r="H9">
            <v>2270</v>
          </cell>
          <cell r="I9">
            <v>4500000</v>
          </cell>
          <cell r="J9">
            <v>4500000</v>
          </cell>
          <cell r="K9">
            <v>38077</v>
          </cell>
          <cell r="M9">
            <v>4500000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4500000</v>
          </cell>
        </row>
        <row r="10">
          <cell r="A10">
            <v>6401184</v>
          </cell>
          <cell r="B10" t="str">
            <v>FRANCISCO JAVIER GUZMAN FIGUEROA</v>
          </cell>
          <cell r="C10" t="str">
            <v>BOGOTA</v>
          </cell>
          <cell r="D10" t="str">
            <v>PLANEACION</v>
          </cell>
          <cell r="E10" t="str">
            <v>cnt</v>
          </cell>
          <cell r="F10" t="str">
            <v>ASESORA PLANEACIÓN PLAN COLOMBIA</v>
          </cell>
          <cell r="G10" t="str">
            <v>DESARROLLO ALTERNATIVO</v>
          </cell>
          <cell r="H10">
            <v>2252</v>
          </cell>
          <cell r="I10">
            <v>3500000</v>
          </cell>
          <cell r="J10">
            <v>3500000</v>
          </cell>
          <cell r="K10">
            <v>38077</v>
          </cell>
          <cell r="M10">
            <v>3500000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3500000</v>
          </cell>
        </row>
        <row r="11">
          <cell r="A11">
            <v>6793075</v>
          </cell>
          <cell r="B11" t="str">
            <v>EDGAR ALBERTO MEDINA CUADROS</v>
          </cell>
          <cell r="C11">
            <v>0</v>
          </cell>
          <cell r="D11" t="str">
            <v>FINANCIERA</v>
          </cell>
          <cell r="E11" t="str">
            <v>cnt</v>
          </cell>
          <cell r="F11" t="str">
            <v>COORDINADOR  DE CONTABILIDAD DEL FONDO DE INVERSION PARA LA PAZ</v>
          </cell>
          <cell r="G11">
            <v>0</v>
          </cell>
          <cell r="H11">
            <v>2147</v>
          </cell>
          <cell r="I11">
            <v>4000000</v>
          </cell>
          <cell r="J11">
            <v>4000000</v>
          </cell>
          <cell r="K11">
            <v>38077</v>
          </cell>
          <cell r="M11">
            <v>4000000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4000000</v>
          </cell>
        </row>
        <row r="12">
          <cell r="A12">
            <v>7211189</v>
          </cell>
          <cell r="B12" t="str">
            <v>PEDRO MEDINA GARCIA</v>
          </cell>
          <cell r="C12" t="str">
            <v xml:space="preserve"> CUNDINAMARCA ucr</v>
          </cell>
          <cell r="D12" t="str">
            <v>FAMILIAS EN ACCION</v>
          </cell>
          <cell r="E12" t="str">
            <v>cnt</v>
          </cell>
          <cell r="F12" t="str">
            <v>COORDINADORA PROGRAMA FAMILIAS EN ACCION</v>
          </cell>
          <cell r="G12">
            <v>0</v>
          </cell>
          <cell r="H12">
            <v>2122</v>
          </cell>
          <cell r="I12">
            <v>3400000</v>
          </cell>
          <cell r="J12">
            <v>3400000</v>
          </cell>
          <cell r="K12">
            <v>38077</v>
          </cell>
          <cell r="M12">
            <v>0</v>
          </cell>
          <cell r="N12">
            <v>0</v>
          </cell>
          <cell r="O12">
            <v>3400000</v>
          </cell>
          <cell r="P12">
            <v>0</v>
          </cell>
          <cell r="Q12">
            <v>0</v>
          </cell>
          <cell r="R12">
            <v>0</v>
          </cell>
          <cell r="S12">
            <v>3400000</v>
          </cell>
        </row>
        <row r="13">
          <cell r="A13">
            <v>8691267</v>
          </cell>
          <cell r="B13" t="str">
            <v>GABRIEL EMILIO VENDRIES RAMIREZ</v>
          </cell>
          <cell r="C13" t="str">
            <v>UCL BARRANQUILLA</v>
          </cell>
          <cell r="D13" t="str">
            <v>JOVENES EN ACCION</v>
          </cell>
          <cell r="E13" t="str">
            <v>cnt</v>
          </cell>
          <cell r="F13" t="str">
            <v>COORDINADORA NACIONAL PROGRAMA JOVENES EN ACCION</v>
          </cell>
          <cell r="G13">
            <v>0</v>
          </cell>
          <cell r="H13">
            <v>2203</v>
          </cell>
          <cell r="I13">
            <v>2300000</v>
          </cell>
          <cell r="J13">
            <v>2300000</v>
          </cell>
          <cell r="K13">
            <v>37986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2300000</v>
          </cell>
          <cell r="R13">
            <v>0</v>
          </cell>
          <cell r="S13">
            <v>2300000</v>
          </cell>
        </row>
        <row r="14">
          <cell r="A14">
            <v>8722928</v>
          </cell>
          <cell r="B14" t="str">
            <v>JOSE LUIS DE LAS SALAS RODRIGUEZ</v>
          </cell>
          <cell r="C14">
            <v>0</v>
          </cell>
          <cell r="D14" t="str">
            <v>ARCHIVO - DAPR</v>
          </cell>
          <cell r="E14" t="str">
            <v>cnt</v>
          </cell>
          <cell r="F14" t="str">
            <v>COORDINADOR ADMINISTRATIVO FIP</v>
          </cell>
          <cell r="G14">
            <v>0</v>
          </cell>
          <cell r="H14">
            <v>1017</v>
          </cell>
          <cell r="I14">
            <v>1000000</v>
          </cell>
          <cell r="J14">
            <v>1000000</v>
          </cell>
          <cell r="K14">
            <v>38077</v>
          </cell>
          <cell r="M14">
            <v>1000000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1000000</v>
          </cell>
        </row>
        <row r="15">
          <cell r="A15">
            <v>9534791</v>
          </cell>
          <cell r="B15" t="str">
            <v>ALEXANDER MARQUEZ CEPEDA</v>
          </cell>
          <cell r="C15">
            <v>0</v>
          </cell>
          <cell r="D15" t="str">
            <v>SISTEMAS</v>
          </cell>
          <cell r="E15" t="str">
            <v>cnt</v>
          </cell>
          <cell r="F15" t="str">
            <v>COORDINADOR DE SISTEMAS DEL FIP</v>
          </cell>
          <cell r="G15">
            <v>0</v>
          </cell>
          <cell r="H15">
            <v>2223</v>
          </cell>
          <cell r="I15">
            <v>3700000</v>
          </cell>
          <cell r="J15">
            <v>3700000</v>
          </cell>
          <cell r="K15">
            <v>38077</v>
          </cell>
          <cell r="M15">
            <v>3700000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3700000</v>
          </cell>
        </row>
        <row r="16">
          <cell r="A16">
            <v>10109170</v>
          </cell>
          <cell r="B16" t="str">
            <v>JULIO HERNANY ATEHORTUA OCHOA</v>
          </cell>
          <cell r="C16">
            <v>0</v>
          </cell>
          <cell r="D16" t="str">
            <v>VEEDURIA EXTERNA</v>
          </cell>
          <cell r="E16" t="str">
            <v>cnt</v>
          </cell>
          <cell r="F16" t="str">
            <v>COORDINADOR VEEDURIA ESPECIAL FIP</v>
          </cell>
          <cell r="G16">
            <v>0</v>
          </cell>
          <cell r="H16">
            <v>2226</v>
          </cell>
          <cell r="I16">
            <v>6000000</v>
          </cell>
          <cell r="J16">
            <v>6000000</v>
          </cell>
          <cell r="K16">
            <v>37986</v>
          </cell>
          <cell r="M16">
            <v>6000000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6000000</v>
          </cell>
        </row>
        <row r="17">
          <cell r="A17">
            <v>10212900</v>
          </cell>
          <cell r="B17" t="str">
            <v>JORGE HERNAN BERNAL ARANGO</v>
          </cell>
          <cell r="C17">
            <v>0</v>
          </cell>
          <cell r="D17" t="str">
            <v>CONVENIOS DE COOPERACION TECNICA</v>
          </cell>
          <cell r="E17" t="str">
            <v>cnt</v>
          </cell>
          <cell r="F17" t="str">
            <v>COORDINADOR CONVENIOS COOPERACION TECNICA E INTERINSTITUCIONAL DEL FIP</v>
          </cell>
          <cell r="G17">
            <v>0</v>
          </cell>
          <cell r="H17">
            <v>1035</v>
          </cell>
          <cell r="I17">
            <v>5000000</v>
          </cell>
          <cell r="J17">
            <v>5000000</v>
          </cell>
          <cell r="K17">
            <v>38077</v>
          </cell>
          <cell r="M17">
            <v>5000000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5000000</v>
          </cell>
        </row>
        <row r="18">
          <cell r="A18">
            <v>10235229</v>
          </cell>
          <cell r="B18" t="str">
            <v>JAIRO DE JESUS ARCILA GARCIA</v>
          </cell>
          <cell r="C18" t="str">
            <v>UCR CALDAS</v>
          </cell>
          <cell r="D18" t="str">
            <v>FAMILIAS EN ACCION</v>
          </cell>
          <cell r="E18" t="str">
            <v>cnt</v>
          </cell>
          <cell r="F18" t="str">
            <v>COORDINADORA PROGRAMA FAMILIAS EN ACCION</v>
          </cell>
          <cell r="G18">
            <v>0</v>
          </cell>
          <cell r="H18">
            <v>2095</v>
          </cell>
          <cell r="I18">
            <v>3400000</v>
          </cell>
          <cell r="J18">
            <v>3400000</v>
          </cell>
          <cell r="K18">
            <v>38077</v>
          </cell>
          <cell r="M18">
            <v>0</v>
          </cell>
          <cell r="N18">
            <v>0</v>
          </cell>
          <cell r="O18">
            <v>3400000</v>
          </cell>
          <cell r="P18">
            <v>0</v>
          </cell>
          <cell r="Q18">
            <v>0</v>
          </cell>
          <cell r="R18">
            <v>0</v>
          </cell>
          <cell r="S18">
            <v>3400000</v>
          </cell>
        </row>
        <row r="19">
          <cell r="A19">
            <v>10254533</v>
          </cell>
          <cell r="B19" t="str">
            <v>MIGUEL ANGEL GOMEZ LOPEZ</v>
          </cell>
          <cell r="C19" t="str">
            <v>BOGOTA</v>
          </cell>
          <cell r="D19" t="str">
            <v>INFRAESTRUCTURA PARA LA PAZ</v>
          </cell>
          <cell r="E19" t="str">
            <v>cnt</v>
          </cell>
          <cell r="F19" t="str">
            <v>COORDINADOR GESTION COMUNITARIA</v>
          </cell>
          <cell r="G19" t="str">
            <v>GERENCIA TECNICA</v>
          </cell>
          <cell r="H19">
            <v>2249</v>
          </cell>
          <cell r="I19">
            <v>4000000</v>
          </cell>
          <cell r="J19">
            <v>4000000</v>
          </cell>
          <cell r="K19">
            <v>38077</v>
          </cell>
          <cell r="M19">
            <v>4000000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4000000</v>
          </cell>
        </row>
        <row r="20">
          <cell r="A20">
            <v>11186789</v>
          </cell>
          <cell r="B20" t="str">
            <v>FERNANDO RAMIREZ OCHOA</v>
          </cell>
          <cell r="C20">
            <v>0</v>
          </cell>
          <cell r="D20" t="str">
            <v>EMPLEO EN ACCION</v>
          </cell>
          <cell r="E20" t="str">
            <v>cnt</v>
          </cell>
          <cell r="F20" t="str">
            <v>COORDINADOR DE EMPLEO EN ACCIÓN</v>
          </cell>
          <cell r="G20">
            <v>0</v>
          </cell>
          <cell r="H20">
            <v>2092</v>
          </cell>
          <cell r="I20">
            <v>2500000</v>
          </cell>
          <cell r="J20">
            <v>2500000</v>
          </cell>
          <cell r="K20">
            <v>38077</v>
          </cell>
          <cell r="M20">
            <v>2500000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2500000</v>
          </cell>
        </row>
        <row r="21">
          <cell r="A21">
            <v>11308871</v>
          </cell>
          <cell r="B21" t="str">
            <v>EDUARDO FERREIRA PERDOMO</v>
          </cell>
          <cell r="C21" t="str">
            <v>BOGOTA</v>
          </cell>
          <cell r="D21" t="str">
            <v>FINANCIERA - GRUPO ESTONE</v>
          </cell>
          <cell r="E21" t="str">
            <v>ops</v>
          </cell>
          <cell r="F21" t="str">
            <v>Asesor Financiero FIP - Area de Contabilidad</v>
          </cell>
          <cell r="G21" t="str">
            <v>FINANCIERA - GRUPO ESTONE</v>
          </cell>
          <cell r="H21">
            <v>20030813</v>
          </cell>
          <cell r="I21">
            <v>2500000</v>
          </cell>
          <cell r="J21">
            <v>2500000</v>
          </cell>
          <cell r="K21">
            <v>37986</v>
          </cell>
          <cell r="M21">
            <v>2500000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2500000</v>
          </cell>
        </row>
        <row r="22">
          <cell r="A22">
            <v>11785710</v>
          </cell>
          <cell r="B22" t="str">
            <v>AULIO CESAR LEDESMA COPETE</v>
          </cell>
          <cell r="C22" t="str">
            <v>UCR CHOCO</v>
          </cell>
          <cell r="D22" t="str">
            <v>FAMILIAS EN ACCION</v>
          </cell>
          <cell r="E22" t="str">
            <v>cnt</v>
          </cell>
          <cell r="F22" t="str">
            <v>COORDINADORA PROGRAMA FAMILIAS EN ACCION</v>
          </cell>
          <cell r="G22">
            <v>0</v>
          </cell>
          <cell r="H22">
            <v>2119</v>
          </cell>
          <cell r="I22">
            <v>3400000</v>
          </cell>
          <cell r="J22">
            <v>3400000</v>
          </cell>
          <cell r="K22">
            <v>38077</v>
          </cell>
          <cell r="M22">
            <v>0</v>
          </cell>
          <cell r="N22">
            <v>0</v>
          </cell>
          <cell r="O22">
            <v>3400000</v>
          </cell>
          <cell r="P22">
            <v>0</v>
          </cell>
          <cell r="Q22">
            <v>0</v>
          </cell>
          <cell r="R22">
            <v>0</v>
          </cell>
          <cell r="S22">
            <v>3400000</v>
          </cell>
        </row>
        <row r="23">
          <cell r="A23">
            <v>12188058</v>
          </cell>
          <cell r="B23" t="str">
            <v>JORGE ERNESTO SILVA GOMEZ</v>
          </cell>
          <cell r="C23">
            <v>0</v>
          </cell>
          <cell r="D23" t="str">
            <v>FINANCIERA</v>
          </cell>
          <cell r="E23" t="str">
            <v>cnt</v>
          </cell>
          <cell r="F23" t="str">
            <v xml:space="preserve">DIRECTORA FINANCIERA DEL FIP </v>
          </cell>
          <cell r="G23">
            <v>0</v>
          </cell>
          <cell r="H23">
            <v>2154</v>
          </cell>
          <cell r="I23">
            <v>5200000</v>
          </cell>
          <cell r="J23">
            <v>5200000</v>
          </cell>
          <cell r="K23">
            <v>38077</v>
          </cell>
          <cell r="M23">
            <v>5200000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5200000</v>
          </cell>
        </row>
        <row r="24">
          <cell r="A24">
            <v>12961937</v>
          </cell>
          <cell r="B24" t="str">
            <v>MARCO ANIBAL CORDOBA MELO</v>
          </cell>
          <cell r="C24" t="str">
            <v>ucr NARIÑO</v>
          </cell>
          <cell r="D24" t="str">
            <v>FAMILIAS GUARDABOSQUES</v>
          </cell>
          <cell r="E24" t="str">
            <v>cnt</v>
          </cell>
          <cell r="F24" t="str">
            <v>COORDINADOR PROGRAMA FAMILIAS GUARDABOSQUES</v>
          </cell>
          <cell r="G24" t="str">
            <v>CONSEJERIA PRESIDENCIAL PLAN COLOMBIA</v>
          </cell>
          <cell r="H24">
            <v>2292</v>
          </cell>
          <cell r="I24">
            <v>2565000</v>
          </cell>
          <cell r="J24">
            <v>2565000</v>
          </cell>
          <cell r="K24">
            <v>38077</v>
          </cell>
          <cell r="M24">
            <v>0</v>
          </cell>
          <cell r="N24">
            <v>0</v>
          </cell>
          <cell r="O24">
            <v>2565000</v>
          </cell>
          <cell r="P24">
            <v>0</v>
          </cell>
          <cell r="Q24">
            <v>0</v>
          </cell>
          <cell r="R24">
            <v>0</v>
          </cell>
          <cell r="S24">
            <v>2565000</v>
          </cell>
        </row>
        <row r="25">
          <cell r="A25">
            <v>12963642</v>
          </cell>
          <cell r="B25" t="str">
            <v>JOSÉ MARIA HURTADO CARDENAS</v>
          </cell>
          <cell r="C25" t="str">
            <v>BOGOTA</v>
          </cell>
          <cell r="D25" t="str">
            <v>EMPLEO EN ACCION</v>
          </cell>
          <cell r="E25" t="str">
            <v>cnt</v>
          </cell>
          <cell r="F25" t="str">
            <v>COORDINADOR DE LA RED DE APOYO SOCIAL</v>
          </cell>
          <cell r="G25">
            <v>0</v>
          </cell>
          <cell r="H25">
            <v>2274</v>
          </cell>
          <cell r="I25">
            <v>6600000</v>
          </cell>
          <cell r="J25">
            <v>6600000</v>
          </cell>
          <cell r="K25">
            <v>38077</v>
          </cell>
          <cell r="M25">
            <v>6600000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6600000</v>
          </cell>
        </row>
        <row r="26">
          <cell r="A26">
            <v>12985902</v>
          </cell>
          <cell r="B26" t="str">
            <v>JOSE RODRIGO BETANCOURT CARDONA</v>
          </cell>
          <cell r="C26" t="str">
            <v>UCR NARIÑO</v>
          </cell>
          <cell r="D26" t="str">
            <v>COORDINACION NACIONAL DE REGIONALES</v>
          </cell>
          <cell r="E26" t="str">
            <v>cnt</v>
          </cell>
          <cell r="F26" t="str">
            <v>COORDINACION NACIONAL DE REGIONALES</v>
          </cell>
          <cell r="G26">
            <v>0</v>
          </cell>
          <cell r="H26">
            <v>2265</v>
          </cell>
          <cell r="I26">
            <v>3132000</v>
          </cell>
          <cell r="J26">
            <v>3132000</v>
          </cell>
          <cell r="K26">
            <v>37986</v>
          </cell>
          <cell r="M26">
            <v>0</v>
          </cell>
          <cell r="N26">
            <v>0</v>
          </cell>
          <cell r="O26">
            <v>3132000</v>
          </cell>
          <cell r="P26">
            <v>0</v>
          </cell>
          <cell r="Q26">
            <v>0</v>
          </cell>
          <cell r="R26">
            <v>0</v>
          </cell>
          <cell r="S26">
            <v>3132000</v>
          </cell>
        </row>
        <row r="27">
          <cell r="A27">
            <v>13249409</v>
          </cell>
          <cell r="B27" t="str">
            <v>MARIO ABDON OVALLES SALAZAR</v>
          </cell>
          <cell r="C27" t="str">
            <v>UCR TIBU</v>
          </cell>
          <cell r="D27" t="str">
            <v>COORDINACION NACIONAL DE REGIONALES</v>
          </cell>
          <cell r="E27" t="str">
            <v>cnt</v>
          </cell>
          <cell r="F27" t="str">
            <v>DIRECCIÓN DE PLANEACIÓN</v>
          </cell>
          <cell r="G27" t="str">
            <v>COORDIANDOR REGIONAL DE NORTE DE SANTANDER</v>
          </cell>
          <cell r="H27">
            <v>2331</v>
          </cell>
          <cell r="I27">
            <v>2900000</v>
          </cell>
          <cell r="J27">
            <v>2900000</v>
          </cell>
          <cell r="K27">
            <v>37986</v>
          </cell>
          <cell r="M27">
            <v>0</v>
          </cell>
          <cell r="N27">
            <v>0</v>
          </cell>
          <cell r="O27">
            <v>2900000</v>
          </cell>
          <cell r="P27">
            <v>0</v>
          </cell>
          <cell r="Q27">
            <v>0</v>
          </cell>
          <cell r="R27">
            <v>0</v>
          </cell>
          <cell r="S27">
            <v>2900000</v>
          </cell>
        </row>
        <row r="28">
          <cell r="A28">
            <v>13954976</v>
          </cell>
          <cell r="B28" t="str">
            <v>OSVALD CAMACHO HERNANDEZ</v>
          </cell>
          <cell r="C28">
            <v>0</v>
          </cell>
          <cell r="D28" t="str">
            <v>ADMINISTRATIVA</v>
          </cell>
          <cell r="E28" t="str">
            <v>cnt</v>
          </cell>
          <cell r="F28" t="str">
            <v>COORDINADOR ADMINISTRATIVO FIP</v>
          </cell>
          <cell r="G28">
            <v>0</v>
          </cell>
          <cell r="H28">
            <v>1014</v>
          </cell>
          <cell r="I28">
            <v>3000000</v>
          </cell>
          <cell r="J28">
            <v>3000000</v>
          </cell>
          <cell r="K28">
            <v>38077</v>
          </cell>
          <cell r="M28">
            <v>3000000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3000000</v>
          </cell>
        </row>
        <row r="29">
          <cell r="A29">
            <v>14203521</v>
          </cell>
          <cell r="B29" t="str">
            <v>NESTOR ALFONSO RIVEROS PESCA</v>
          </cell>
          <cell r="C29">
            <v>0</v>
          </cell>
          <cell r="D29" t="str">
            <v>FINANCIERA</v>
          </cell>
          <cell r="E29" t="str">
            <v>cnt</v>
          </cell>
          <cell r="F29" t="str">
            <v>TESORERO DEL FIP</v>
          </cell>
          <cell r="G29">
            <v>0</v>
          </cell>
          <cell r="H29">
            <v>2152</v>
          </cell>
          <cell r="I29">
            <v>2000000</v>
          </cell>
          <cell r="J29">
            <v>2000000</v>
          </cell>
          <cell r="K29">
            <v>38077</v>
          </cell>
          <cell r="M29">
            <v>2000000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2000000</v>
          </cell>
        </row>
        <row r="30">
          <cell r="A30">
            <v>14219969</v>
          </cell>
          <cell r="B30" t="str">
            <v>FERNANDO ERNESTO ACOSTA FRANCO</v>
          </cell>
          <cell r="C30" t="str">
            <v>UCR IBAGUE</v>
          </cell>
          <cell r="D30" t="str">
            <v>COORDINACION NACIONAL DE REGIONALES</v>
          </cell>
          <cell r="E30" t="str">
            <v>cnt</v>
          </cell>
          <cell r="F30" t="str">
            <v>DIRECCIÓN DE PLANEACIÓN</v>
          </cell>
          <cell r="G30" t="str">
            <v>COORDIANDOR REGIONAL DEL TOLIMA</v>
          </cell>
          <cell r="H30">
            <v>2330</v>
          </cell>
          <cell r="I30">
            <v>2900000</v>
          </cell>
          <cell r="J30">
            <v>2900000</v>
          </cell>
          <cell r="K30">
            <v>38077</v>
          </cell>
          <cell r="M30">
            <v>0</v>
          </cell>
          <cell r="N30">
            <v>0</v>
          </cell>
          <cell r="O30">
            <v>2900000</v>
          </cell>
          <cell r="P30">
            <v>0</v>
          </cell>
          <cell r="Q30">
            <v>0</v>
          </cell>
          <cell r="R30">
            <v>0</v>
          </cell>
          <cell r="S30">
            <v>2900000</v>
          </cell>
        </row>
        <row r="31">
          <cell r="A31">
            <v>14238035</v>
          </cell>
          <cell r="B31" t="str">
            <v>ULDARICO RAMIREZ PERDOMO</v>
          </cell>
          <cell r="C31">
            <v>0</v>
          </cell>
          <cell r="D31" t="str">
            <v>FAMILIAS GUARDABOSQUES</v>
          </cell>
          <cell r="E31" t="str">
            <v>cnt</v>
          </cell>
          <cell r="F31" t="str">
            <v>COORDINADOR POREGRAMA FAMILIA GUARDABOSQUES</v>
          </cell>
          <cell r="G31">
            <v>0</v>
          </cell>
          <cell r="H31">
            <v>1066</v>
          </cell>
          <cell r="I31">
            <v>5000000</v>
          </cell>
          <cell r="J31">
            <v>5000000</v>
          </cell>
          <cell r="K31">
            <v>38077</v>
          </cell>
          <cell r="M31">
            <v>5000000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5000000</v>
          </cell>
        </row>
        <row r="32">
          <cell r="A32">
            <v>15440685</v>
          </cell>
          <cell r="B32" t="str">
            <v>NORBEISON ALZATE HENAO</v>
          </cell>
          <cell r="C32" t="str">
            <v>BOGOTA</v>
          </cell>
          <cell r="D32" t="str">
            <v>FAMILIAS GUARDABOSQUES</v>
          </cell>
          <cell r="E32" t="str">
            <v>cnt</v>
          </cell>
          <cell r="F32" t="str">
            <v>COORDINADORA DE DESARROLLO ALTERNATIVO</v>
          </cell>
          <cell r="G32" t="str">
            <v>FAMILIAS GUARDABOSQUES</v>
          </cell>
          <cell r="H32">
            <v>2356</v>
          </cell>
          <cell r="I32">
            <v>4000000</v>
          </cell>
          <cell r="J32">
            <v>4000000</v>
          </cell>
          <cell r="K32">
            <v>38077</v>
          </cell>
          <cell r="M32">
            <v>4000000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4000000</v>
          </cell>
        </row>
        <row r="33">
          <cell r="A33">
            <v>16215965</v>
          </cell>
          <cell r="B33" t="str">
            <v>JUAN CARLOS GOMEZ ECHEVERRY</v>
          </cell>
          <cell r="C33">
            <v>0</v>
          </cell>
          <cell r="D33" t="str">
            <v>FAMILIAS GUARDABOSQUES</v>
          </cell>
          <cell r="E33" t="str">
            <v>cnt</v>
          </cell>
          <cell r="F33" t="str">
            <v>GERENTE TECNICO FIP O QUIEN ESTE DESIGNE</v>
          </cell>
          <cell r="G33">
            <v>0</v>
          </cell>
          <cell r="H33">
            <v>1061</v>
          </cell>
          <cell r="I33">
            <v>4200000</v>
          </cell>
          <cell r="J33">
            <v>4200000</v>
          </cell>
          <cell r="K33">
            <v>38077</v>
          </cell>
          <cell r="M33">
            <v>4200000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4200000</v>
          </cell>
        </row>
        <row r="34">
          <cell r="A34">
            <v>16265177</v>
          </cell>
          <cell r="B34" t="str">
            <v>RICARDO ALBERTO GOMEZ AMOROCHO</v>
          </cell>
          <cell r="C34" t="str">
            <v>BOGOTA</v>
          </cell>
          <cell r="D34" t="str">
            <v>RED DE APOYO SOCIAL</v>
          </cell>
          <cell r="E34" t="str">
            <v>cnt</v>
          </cell>
          <cell r="F34" t="str">
            <v>COORDINADOR PROGRAMA EMPLEO EN ACCION</v>
          </cell>
          <cell r="G34" t="str">
            <v>RED DE APOYO SOCIAL</v>
          </cell>
          <cell r="H34">
            <v>2287</v>
          </cell>
          <cell r="I34">
            <v>3500000</v>
          </cell>
          <cell r="J34">
            <v>3500000</v>
          </cell>
          <cell r="K34">
            <v>38077</v>
          </cell>
          <cell r="M34">
            <v>3500000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3500000</v>
          </cell>
        </row>
        <row r="35">
          <cell r="A35">
            <v>16671867</v>
          </cell>
          <cell r="B35" t="str">
            <v>ALEJANDRO SILVA PEREIRA</v>
          </cell>
          <cell r="C35">
            <v>0</v>
          </cell>
          <cell r="D35" t="str">
            <v>CONTROL INTERNO</v>
          </cell>
          <cell r="E35" t="str">
            <v>cnt</v>
          </cell>
          <cell r="F35" t="str">
            <v>JEFE DE LA OFICINA DE CONTROL INTERNO DEL DAPR</v>
          </cell>
          <cell r="G35">
            <v>0</v>
          </cell>
          <cell r="H35">
            <v>2234</v>
          </cell>
          <cell r="I35">
            <v>3700000</v>
          </cell>
          <cell r="J35">
            <v>3700000</v>
          </cell>
          <cell r="K35">
            <v>38077</v>
          </cell>
          <cell r="M35">
            <v>3700000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3700000</v>
          </cell>
        </row>
        <row r="36">
          <cell r="A36">
            <v>16736706</v>
          </cell>
          <cell r="B36" t="str">
            <v>JUAN PABLO CORRALES ARENAS</v>
          </cell>
          <cell r="C36" t="str">
            <v>UCL CALI</v>
          </cell>
          <cell r="D36" t="str">
            <v>JOVENES EN ACCION</v>
          </cell>
          <cell r="E36" t="str">
            <v>cnt</v>
          </cell>
          <cell r="F36" t="str">
            <v>COORDINADORA NACIONAL PROGRAMA JOVENES EN ACCION</v>
          </cell>
          <cell r="G36">
            <v>0</v>
          </cell>
          <cell r="H36">
            <v>2177</v>
          </cell>
          <cell r="I36">
            <v>2300000</v>
          </cell>
          <cell r="J36">
            <v>2300000</v>
          </cell>
          <cell r="K36">
            <v>37986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2300000</v>
          </cell>
          <cell r="R36">
            <v>0</v>
          </cell>
          <cell r="S36">
            <v>2300000</v>
          </cell>
        </row>
        <row r="37">
          <cell r="A37">
            <v>17160384</v>
          </cell>
          <cell r="B37" t="str">
            <v>FERNANDO BERNAL CASTILLO</v>
          </cell>
          <cell r="C37">
            <v>0</v>
          </cell>
          <cell r="D37" t="str">
            <v>INFRAESTRUCTURA PARA LA PAZ</v>
          </cell>
          <cell r="E37" t="str">
            <v>cnt</v>
          </cell>
          <cell r="F37" t="str">
            <v>COORDINADOR PROGRAMA GESTION COMUNITARIA DEL PLAN COLOMBIA</v>
          </cell>
          <cell r="G37">
            <v>0</v>
          </cell>
          <cell r="H37">
            <v>2229</v>
          </cell>
          <cell r="I37">
            <v>3000000</v>
          </cell>
          <cell r="J37">
            <v>3000000</v>
          </cell>
          <cell r="K37">
            <v>38077</v>
          </cell>
          <cell r="M37">
            <v>3000000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3000000</v>
          </cell>
        </row>
        <row r="38">
          <cell r="A38">
            <v>17172617</v>
          </cell>
          <cell r="B38" t="str">
            <v>LUIS RIGOBERTO GUTIERREZ CASTILLO</v>
          </cell>
          <cell r="C38">
            <v>0</v>
          </cell>
          <cell r="D38" t="str">
            <v>FINANCIERA</v>
          </cell>
          <cell r="E38" t="str">
            <v>cnt</v>
          </cell>
          <cell r="F38" t="str">
            <v>COORDINADOR DE TESORERIA FIP</v>
          </cell>
          <cell r="G38">
            <v>0</v>
          </cell>
          <cell r="H38">
            <v>1047</v>
          </cell>
          <cell r="I38">
            <v>2000000</v>
          </cell>
          <cell r="J38">
            <v>2000000</v>
          </cell>
          <cell r="K38">
            <v>38077</v>
          </cell>
          <cell r="M38">
            <v>2000000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2000000</v>
          </cell>
        </row>
        <row r="39">
          <cell r="A39">
            <v>17187701</v>
          </cell>
          <cell r="B39" t="str">
            <v>ENRIQUE ALMEIRO VELASQUEZ RUIZ</v>
          </cell>
          <cell r="C39">
            <v>0</v>
          </cell>
          <cell r="D39" t="str">
            <v>FAMILIAS EN ACCION</v>
          </cell>
          <cell r="E39" t="str">
            <v>cnt</v>
          </cell>
          <cell r="F39" t="str">
            <v>COORDINADORA PROGRAMA FAMILIAS EN ACCION</v>
          </cell>
          <cell r="G39">
            <v>0</v>
          </cell>
          <cell r="H39">
            <v>2140</v>
          </cell>
          <cell r="I39">
            <v>4000000</v>
          </cell>
          <cell r="J39">
            <v>4000000</v>
          </cell>
          <cell r="K39">
            <v>38077</v>
          </cell>
          <cell r="M39">
            <v>4000000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4000000</v>
          </cell>
        </row>
        <row r="40">
          <cell r="A40">
            <v>17316399</v>
          </cell>
          <cell r="B40" t="str">
            <v>ALEJANDRO VARGAS CUELLAR</v>
          </cell>
          <cell r="C40" t="str">
            <v>UCR META</v>
          </cell>
          <cell r="D40" t="str">
            <v>FAMILIAS EN ACCION</v>
          </cell>
          <cell r="E40" t="str">
            <v>cnt</v>
          </cell>
          <cell r="F40" t="str">
            <v>COORDINADORA PROGRAMA FAMILIAS EN ACCION</v>
          </cell>
          <cell r="G40">
            <v>0</v>
          </cell>
          <cell r="H40">
            <v>2142</v>
          </cell>
          <cell r="I40">
            <v>3400000</v>
          </cell>
          <cell r="J40">
            <v>3400000</v>
          </cell>
          <cell r="K40">
            <v>38077</v>
          </cell>
          <cell r="M40">
            <v>0</v>
          </cell>
          <cell r="N40">
            <v>0</v>
          </cell>
          <cell r="O40">
            <v>3400000</v>
          </cell>
          <cell r="P40">
            <v>0</v>
          </cell>
          <cell r="Q40">
            <v>0</v>
          </cell>
          <cell r="R40">
            <v>0</v>
          </cell>
          <cell r="S40">
            <v>3400000</v>
          </cell>
        </row>
        <row r="41">
          <cell r="A41">
            <v>18126104</v>
          </cell>
          <cell r="B41" t="str">
            <v>CESAR AUGUSTO LIÑEIRO CORONADO</v>
          </cell>
          <cell r="C41" t="str">
            <v>ucr PUTUMAYO</v>
          </cell>
          <cell r="D41" t="str">
            <v>FAMILIAS GUARDABOSQUES</v>
          </cell>
          <cell r="E41" t="str">
            <v>cnt</v>
          </cell>
          <cell r="F41" t="str">
            <v>COORDINADOR PROGRAMA FAMILIAS GUARDABOSQUES</v>
          </cell>
          <cell r="G41" t="str">
            <v>CONSEJERIA PRESIDENCIAL PLAN COLOMBIA</v>
          </cell>
          <cell r="H41">
            <v>2293</v>
          </cell>
          <cell r="I41">
            <v>2600000</v>
          </cell>
          <cell r="J41">
            <v>2600000</v>
          </cell>
          <cell r="K41">
            <v>38077</v>
          </cell>
          <cell r="M41">
            <v>0</v>
          </cell>
          <cell r="N41">
            <v>0</v>
          </cell>
          <cell r="O41">
            <v>2600000</v>
          </cell>
          <cell r="P41">
            <v>0</v>
          </cell>
          <cell r="Q41">
            <v>0</v>
          </cell>
          <cell r="R41">
            <v>0</v>
          </cell>
          <cell r="S41">
            <v>2600000</v>
          </cell>
        </row>
        <row r="42">
          <cell r="A42">
            <v>18507855</v>
          </cell>
          <cell r="B42" t="str">
            <v>LUIS HERNANDO RAVE RESTREPO</v>
          </cell>
          <cell r="C42" t="str">
            <v>BOGOTA</v>
          </cell>
          <cell r="D42" t="str">
            <v>COORDINACION NACIONAL DE REGIONALES</v>
          </cell>
          <cell r="E42" t="str">
            <v>cnt</v>
          </cell>
          <cell r="F42" t="str">
            <v>DIRECTOR DE PLANEACION</v>
          </cell>
          <cell r="G42" t="str">
            <v>CONSEJERIA PRESIDENCIAL PLAN COLOMBIA</v>
          </cell>
          <cell r="H42">
            <v>2280</v>
          </cell>
          <cell r="I42">
            <v>2900000</v>
          </cell>
          <cell r="J42">
            <v>2900000</v>
          </cell>
          <cell r="K42">
            <v>38077</v>
          </cell>
          <cell r="M42">
            <v>0</v>
          </cell>
          <cell r="N42">
            <v>0</v>
          </cell>
          <cell r="O42">
            <v>2900000</v>
          </cell>
          <cell r="P42">
            <v>0</v>
          </cell>
          <cell r="Q42">
            <v>0</v>
          </cell>
          <cell r="R42">
            <v>0</v>
          </cell>
          <cell r="S42">
            <v>2900000</v>
          </cell>
        </row>
        <row r="43">
          <cell r="A43">
            <v>19063083</v>
          </cell>
          <cell r="B43" t="str">
            <v>EDGAR ELIAS PEREZ SANCHEZ</v>
          </cell>
          <cell r="C43" t="str">
            <v>BOGOTA</v>
          </cell>
          <cell r="D43" t="str">
            <v>DESARROLLO ALTERNATIVO</v>
          </cell>
          <cell r="E43" t="str">
            <v>cnt</v>
          </cell>
          <cell r="F43" t="str">
            <v>DIRECCION DE GESTION Y FINANCIERA DEL PNDA</v>
          </cell>
          <cell r="G43" t="str">
            <v>CONSEJERIA PRESIDENCIAL PLAN COLOMBIA</v>
          </cell>
          <cell r="H43">
            <v>2277</v>
          </cell>
          <cell r="I43">
            <v>4000000</v>
          </cell>
          <cell r="J43">
            <v>4000000</v>
          </cell>
          <cell r="K43">
            <v>38077</v>
          </cell>
          <cell r="M43">
            <v>4000000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4000000</v>
          </cell>
        </row>
        <row r="44">
          <cell r="A44">
            <v>19102560</v>
          </cell>
          <cell r="B44" t="str">
            <v>JOSE TOMAS ESCALLON AVILA</v>
          </cell>
          <cell r="C44">
            <v>0</v>
          </cell>
          <cell r="D44" t="str">
            <v>FAMILIAS EN ACCION</v>
          </cell>
          <cell r="E44" t="str">
            <v>cnt</v>
          </cell>
          <cell r="F44" t="str">
            <v>COORDINADORA PROGRAMA FAMILIAS EN ACCION</v>
          </cell>
          <cell r="G44">
            <v>0</v>
          </cell>
          <cell r="H44">
            <v>2110</v>
          </cell>
          <cell r="I44">
            <v>1300000</v>
          </cell>
          <cell r="J44">
            <v>1300000</v>
          </cell>
          <cell r="K44">
            <v>38077</v>
          </cell>
          <cell r="M44">
            <v>1300000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1300000</v>
          </cell>
        </row>
        <row r="45">
          <cell r="A45">
            <v>19159789</v>
          </cell>
          <cell r="B45" t="str">
            <v>JOSE RAMIRO PERDOMO ARDILA</v>
          </cell>
          <cell r="C45">
            <v>0</v>
          </cell>
          <cell r="D45" t="str">
            <v>CONTROL INTERNO</v>
          </cell>
          <cell r="E45" t="str">
            <v>cnt</v>
          </cell>
          <cell r="F45" t="str">
            <v>JEFE OFICINA CONTROL INTERNO DAPR</v>
          </cell>
          <cell r="G45">
            <v>0</v>
          </cell>
          <cell r="H45">
            <v>1032</v>
          </cell>
          <cell r="I45">
            <v>5200000</v>
          </cell>
          <cell r="J45">
            <v>5200000</v>
          </cell>
          <cell r="K45">
            <v>38077</v>
          </cell>
          <cell r="M45">
            <v>5200000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5200000</v>
          </cell>
        </row>
        <row r="46">
          <cell r="A46">
            <v>19163122</v>
          </cell>
          <cell r="B46" t="str">
            <v>JAIME ENRIQUE BENAVIDES PINTO</v>
          </cell>
          <cell r="C46">
            <v>0</v>
          </cell>
          <cell r="D46" t="str">
            <v>FAMILIAS EN ACCION</v>
          </cell>
          <cell r="E46" t="str">
            <v>cnt</v>
          </cell>
          <cell r="F46" t="str">
            <v>COORDINADORA PROGRAMA FAMILIAS EN ACCION</v>
          </cell>
          <cell r="G46">
            <v>0</v>
          </cell>
          <cell r="H46">
            <v>2101</v>
          </cell>
          <cell r="I46">
            <v>5000000</v>
          </cell>
          <cell r="J46">
            <v>5000000</v>
          </cell>
          <cell r="K46">
            <v>38077</v>
          </cell>
          <cell r="M46">
            <v>5000000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5000000</v>
          </cell>
        </row>
        <row r="47">
          <cell r="A47">
            <v>19238066</v>
          </cell>
          <cell r="B47" t="str">
            <v>RAFAEL HUMBERTO LOPEZ PUERTO</v>
          </cell>
          <cell r="C47">
            <v>0</v>
          </cell>
          <cell r="D47" t="str">
            <v>JURIDICA</v>
          </cell>
          <cell r="E47" t="str">
            <v>cnt</v>
          </cell>
          <cell r="F47" t="str">
            <v>DIRECTORA OFICINA JURIDICA DEL FIP</v>
          </cell>
          <cell r="G47">
            <v>0</v>
          </cell>
          <cell r="H47">
            <v>2214</v>
          </cell>
          <cell r="I47">
            <v>1600000</v>
          </cell>
          <cell r="J47">
            <v>1600000</v>
          </cell>
          <cell r="K47">
            <v>37986</v>
          </cell>
          <cell r="M47">
            <v>1600000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1600000</v>
          </cell>
        </row>
        <row r="48">
          <cell r="A48">
            <v>19274003</v>
          </cell>
          <cell r="B48" t="str">
            <v>MARCO ANTONIO RODRIGUEZ FLECHAS</v>
          </cell>
          <cell r="C48" t="str">
            <v>UCR GUAINIA</v>
          </cell>
          <cell r="D48" t="str">
            <v>COORDINACION NACIONAL DE REGIONALES</v>
          </cell>
          <cell r="E48" t="str">
            <v>cnt</v>
          </cell>
          <cell r="F48" t="str">
            <v>COORDINACION NACIONAL DE REGIONALES</v>
          </cell>
          <cell r="G48">
            <v>0</v>
          </cell>
          <cell r="H48">
            <v>2266</v>
          </cell>
          <cell r="I48">
            <v>3132000</v>
          </cell>
          <cell r="J48">
            <v>3132000</v>
          </cell>
          <cell r="K48">
            <v>37986</v>
          </cell>
          <cell r="M48">
            <v>0</v>
          </cell>
          <cell r="N48">
            <v>0</v>
          </cell>
          <cell r="O48">
            <v>3132000</v>
          </cell>
          <cell r="P48">
            <v>0</v>
          </cell>
          <cell r="Q48">
            <v>0</v>
          </cell>
          <cell r="R48">
            <v>0</v>
          </cell>
          <cell r="S48">
            <v>3132000</v>
          </cell>
        </row>
        <row r="49">
          <cell r="A49">
            <v>19295395</v>
          </cell>
          <cell r="B49" t="str">
            <v>OSCAR DARIO RODRIGUEZ POSADA</v>
          </cell>
          <cell r="C49" t="str">
            <v>BOGOTA</v>
          </cell>
          <cell r="D49" t="str">
            <v>FINANCIERA - GRUPO ESTONE</v>
          </cell>
          <cell r="E49" t="str">
            <v>ops</v>
          </cell>
          <cell r="F49" t="str">
            <v>Asesor Financiero FIP - Area de Contabilidad</v>
          </cell>
          <cell r="G49" t="str">
            <v>FINANCIERA - GRUPO ESTONE</v>
          </cell>
          <cell r="H49">
            <v>20030814</v>
          </cell>
          <cell r="I49">
            <v>2500000</v>
          </cell>
          <cell r="J49">
            <v>2500000</v>
          </cell>
          <cell r="K49">
            <v>37986</v>
          </cell>
          <cell r="M49">
            <v>2500000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2500000</v>
          </cell>
        </row>
        <row r="50">
          <cell r="A50">
            <v>19308794</v>
          </cell>
          <cell r="B50" t="str">
            <v>PEDRO NEFTALI BELTRAN MEDINA</v>
          </cell>
          <cell r="C50">
            <v>0</v>
          </cell>
          <cell r="D50" t="str">
            <v>ADMINISTRATIVA</v>
          </cell>
          <cell r="E50" t="str">
            <v>cnt</v>
          </cell>
          <cell r="F50" t="str">
            <v>COORDINADOR ADMINISTRATIVO FIP</v>
          </cell>
          <cell r="G50">
            <v>0</v>
          </cell>
          <cell r="H50">
            <v>1013</v>
          </cell>
          <cell r="I50">
            <v>2200000</v>
          </cell>
          <cell r="J50">
            <v>2200000</v>
          </cell>
          <cell r="K50">
            <v>38077</v>
          </cell>
          <cell r="M50">
            <v>2200000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2200000</v>
          </cell>
        </row>
        <row r="51">
          <cell r="A51">
            <v>19346907</v>
          </cell>
          <cell r="B51" t="str">
            <v>JAIME CASTIBLANCO BARBOSA</v>
          </cell>
          <cell r="C51">
            <v>0</v>
          </cell>
          <cell r="D51" t="str">
            <v>FAMILIAS EN ACCION</v>
          </cell>
          <cell r="E51" t="str">
            <v>cnt</v>
          </cell>
          <cell r="F51" t="str">
            <v>COORDINADORA PROGRAMA FAMILIAS EN ACCION</v>
          </cell>
          <cell r="G51">
            <v>0</v>
          </cell>
          <cell r="H51">
            <v>2105</v>
          </cell>
          <cell r="I51">
            <v>3400000</v>
          </cell>
          <cell r="J51">
            <v>3400000</v>
          </cell>
          <cell r="K51">
            <v>38077</v>
          </cell>
          <cell r="M51">
            <v>3400000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3400000</v>
          </cell>
        </row>
        <row r="52">
          <cell r="A52">
            <v>19352065</v>
          </cell>
          <cell r="B52" t="str">
            <v>OMAR ADOLFO CAJIAO OBANDO</v>
          </cell>
          <cell r="C52">
            <v>0</v>
          </cell>
          <cell r="D52" t="str">
            <v>FAMILIAS EN ACCION</v>
          </cell>
          <cell r="E52" t="str">
            <v>cnt</v>
          </cell>
          <cell r="F52" t="str">
            <v>COORDINADORA PROGRAMA FAMILIAS EN ACCION</v>
          </cell>
          <cell r="G52">
            <v>0</v>
          </cell>
          <cell r="H52">
            <v>2102</v>
          </cell>
          <cell r="I52">
            <v>4000000</v>
          </cell>
          <cell r="J52">
            <v>4000000</v>
          </cell>
          <cell r="K52">
            <v>38077</v>
          </cell>
          <cell r="M52">
            <v>4000000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4000000</v>
          </cell>
        </row>
        <row r="53">
          <cell r="A53">
            <v>19379626</v>
          </cell>
          <cell r="B53" t="str">
            <v>NELSON LESMES ACOSTA</v>
          </cell>
          <cell r="C53" t="str">
            <v>BOGOTA</v>
          </cell>
          <cell r="D53" t="str">
            <v>EMPLEO EN ACCION</v>
          </cell>
          <cell r="E53" t="str">
            <v>cnt</v>
          </cell>
          <cell r="F53" t="str">
            <v>COORDINADOR PROGRAMA EMPLEO EN ACCION</v>
          </cell>
          <cell r="G53" t="str">
            <v>RED DE APOYO SOCIAL</v>
          </cell>
          <cell r="H53">
            <v>2289</v>
          </cell>
          <cell r="I53">
            <v>3500000</v>
          </cell>
          <cell r="J53">
            <v>3500000</v>
          </cell>
          <cell r="K53">
            <v>38077</v>
          </cell>
          <cell r="M53">
            <v>3500000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3500000</v>
          </cell>
        </row>
        <row r="54">
          <cell r="A54">
            <v>19382751</v>
          </cell>
          <cell r="B54" t="str">
            <v>JAIRO CELIS PARDO</v>
          </cell>
          <cell r="C54" t="str">
            <v>BOGOTA</v>
          </cell>
          <cell r="D54" t="str">
            <v>CONTROL INTERNO</v>
          </cell>
          <cell r="E54" t="str">
            <v>cnt</v>
          </cell>
          <cell r="F54" t="str">
            <v>JEFE DE LA OFICINA DE CONTROL INTERNO DEL DAPR</v>
          </cell>
          <cell r="G54" t="str">
            <v>DAPR</v>
          </cell>
          <cell r="H54">
            <v>2283</v>
          </cell>
          <cell r="I54">
            <v>3700000</v>
          </cell>
          <cell r="J54">
            <v>3700000</v>
          </cell>
          <cell r="K54">
            <v>38077</v>
          </cell>
          <cell r="M54">
            <v>3700000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3700000</v>
          </cell>
        </row>
        <row r="55">
          <cell r="A55">
            <v>19412062</v>
          </cell>
          <cell r="B55" t="str">
            <v>HERNANDO BORJA CARDONA</v>
          </cell>
          <cell r="C55">
            <v>0</v>
          </cell>
          <cell r="D55" t="str">
            <v>FINANCIERA</v>
          </cell>
          <cell r="E55" t="str">
            <v>cnt</v>
          </cell>
          <cell r="F55" t="str">
            <v>CONTADOR DEL FIP</v>
          </cell>
          <cell r="G55">
            <v>0</v>
          </cell>
          <cell r="H55">
            <v>2157</v>
          </cell>
          <cell r="I55">
            <v>4000000</v>
          </cell>
          <cell r="J55">
            <v>4000000</v>
          </cell>
          <cell r="K55">
            <v>38077</v>
          </cell>
          <cell r="M55">
            <v>4000000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4000000</v>
          </cell>
        </row>
        <row r="56">
          <cell r="A56">
            <v>19414094</v>
          </cell>
          <cell r="B56" t="str">
            <v>EDUARDO CAMPOS CAMPOS</v>
          </cell>
          <cell r="C56" t="str">
            <v>BOGOTA</v>
          </cell>
          <cell r="D56" t="str">
            <v>FAMILIAS GUARDABOSQUES</v>
          </cell>
          <cell r="E56" t="str">
            <v>cnt</v>
          </cell>
          <cell r="F56" t="str">
            <v>COORDINADOR PROGRAMA FAMILIAS GUARDABOSQUES</v>
          </cell>
          <cell r="G56" t="str">
            <v>CONSEJERIA PRESIDENCIAL PLAN COLOMBIA</v>
          </cell>
          <cell r="H56">
            <v>2282</v>
          </cell>
          <cell r="I56">
            <v>3140000</v>
          </cell>
          <cell r="J56">
            <v>3140000</v>
          </cell>
          <cell r="K56">
            <v>38077</v>
          </cell>
          <cell r="M56">
            <v>3140000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3140000</v>
          </cell>
        </row>
        <row r="57">
          <cell r="A57">
            <v>19453490</v>
          </cell>
          <cell r="B57" t="str">
            <v>LUIS HERNANDO QUIROGA RODRIGUEZ</v>
          </cell>
          <cell r="C57" t="str">
            <v>BOGOTA</v>
          </cell>
          <cell r="D57" t="str">
            <v>DESARROLLO ALTERNATIVO</v>
          </cell>
          <cell r="E57" t="str">
            <v>cnt</v>
          </cell>
          <cell r="F57" t="str">
            <v>DIRECCION DE GESTION Y FINANCIERA DEL PNDA</v>
          </cell>
          <cell r="G57" t="str">
            <v>CONSEJERIA PRESIDENCIAL PLAN COLOMBIA</v>
          </cell>
          <cell r="H57">
            <v>2278</v>
          </cell>
          <cell r="I57">
            <v>4000000</v>
          </cell>
          <cell r="J57">
            <v>4000000</v>
          </cell>
          <cell r="K57">
            <v>38077</v>
          </cell>
          <cell r="M57">
            <v>4000000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4000000</v>
          </cell>
        </row>
        <row r="58">
          <cell r="A58">
            <v>19456398</v>
          </cell>
          <cell r="B58" t="str">
            <v>HENRY OSWALDO GARZON GARCIA</v>
          </cell>
          <cell r="C58">
            <v>0</v>
          </cell>
          <cell r="D58" t="str">
            <v>ADMINISTRATIVA</v>
          </cell>
          <cell r="E58" t="str">
            <v>cnt</v>
          </cell>
          <cell r="F58" t="str">
            <v>COORDINADOR ADMINISTRATIVO FIP</v>
          </cell>
          <cell r="G58">
            <v>0</v>
          </cell>
          <cell r="H58">
            <v>1021</v>
          </cell>
          <cell r="I58">
            <v>3000000</v>
          </cell>
          <cell r="J58">
            <v>3000000</v>
          </cell>
          <cell r="K58">
            <v>38077</v>
          </cell>
          <cell r="M58">
            <v>3000000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3000000</v>
          </cell>
        </row>
        <row r="59">
          <cell r="A59">
            <v>19479712</v>
          </cell>
          <cell r="B59" t="str">
            <v>CARLOS ENRIQUE GUERRERO RAMOS</v>
          </cell>
          <cell r="C59">
            <v>0</v>
          </cell>
          <cell r="D59" t="str">
            <v>FAMILIAS EN ACCION</v>
          </cell>
          <cell r="E59" t="str">
            <v>cnt</v>
          </cell>
          <cell r="F59" t="str">
            <v>COORDINADORA PROGRAMA FAMILIAS EN ACCION</v>
          </cell>
          <cell r="G59">
            <v>0</v>
          </cell>
          <cell r="H59">
            <v>2113</v>
          </cell>
          <cell r="I59">
            <v>5000000</v>
          </cell>
          <cell r="J59">
            <v>5000000</v>
          </cell>
          <cell r="K59">
            <v>38077</v>
          </cell>
          <cell r="M59">
            <v>5000000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5000000</v>
          </cell>
        </row>
        <row r="60">
          <cell r="A60">
            <v>19480622</v>
          </cell>
          <cell r="B60" t="str">
            <v>JUAN CARLOS PARRA MORALES</v>
          </cell>
          <cell r="C60">
            <v>0</v>
          </cell>
          <cell r="D60" t="str">
            <v>FINANCIERA</v>
          </cell>
          <cell r="E60" t="str">
            <v>cnt</v>
          </cell>
          <cell r="F60" t="str">
            <v>COORDINADOR CENTRAL DE CUENTAS FIP</v>
          </cell>
          <cell r="G60">
            <v>0</v>
          </cell>
          <cell r="H60">
            <v>1048</v>
          </cell>
          <cell r="I60">
            <v>3400000</v>
          </cell>
          <cell r="J60">
            <v>3400000</v>
          </cell>
          <cell r="K60">
            <v>38077</v>
          </cell>
          <cell r="M60">
            <v>3400000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3400000</v>
          </cell>
        </row>
        <row r="61">
          <cell r="A61">
            <v>19482517</v>
          </cell>
          <cell r="B61" t="str">
            <v>CARLOS ERNESTO JARAMILLO BARRERO</v>
          </cell>
          <cell r="C61">
            <v>0</v>
          </cell>
          <cell r="D61" t="str">
            <v>PLANEACION</v>
          </cell>
          <cell r="E61" t="str">
            <v>cnt</v>
          </cell>
          <cell r="F61" t="str">
            <v>ASESORA PLANEACIÓN PLAN COLOMBIA</v>
          </cell>
          <cell r="G61">
            <v>0</v>
          </cell>
          <cell r="H61">
            <v>1023</v>
          </cell>
          <cell r="I61">
            <v>3000000</v>
          </cell>
          <cell r="J61">
            <v>3000000</v>
          </cell>
          <cell r="K61">
            <v>38077</v>
          </cell>
          <cell r="M61">
            <v>3000000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3000000</v>
          </cell>
        </row>
        <row r="62">
          <cell r="A62">
            <v>20620365</v>
          </cell>
          <cell r="B62" t="str">
            <v>LEONOR GUZMAN PRADA</v>
          </cell>
          <cell r="C62">
            <v>0</v>
          </cell>
          <cell r="D62" t="str">
            <v>CONVENIOS DE COOPERACION TECNICA</v>
          </cell>
          <cell r="E62" t="str">
            <v>cnt</v>
          </cell>
          <cell r="F62" t="str">
            <v>DIRECTORA AREA DE CONVENIOS INTERNACIONALES E INTERINSTITUCIONALES DEL FONDO DE INVERSION PARA LA PAZ DEL DAPR</v>
          </cell>
          <cell r="G62">
            <v>0</v>
          </cell>
          <cell r="H62">
            <v>2247</v>
          </cell>
          <cell r="I62">
            <v>4000000</v>
          </cell>
          <cell r="J62">
            <v>4000000</v>
          </cell>
          <cell r="K62">
            <v>38077</v>
          </cell>
          <cell r="M62">
            <v>4000000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4000000</v>
          </cell>
        </row>
        <row r="63">
          <cell r="A63">
            <v>20858579</v>
          </cell>
          <cell r="B63" t="str">
            <v>LAUDICE ZUBIETA MORENO</v>
          </cell>
          <cell r="C63">
            <v>0</v>
          </cell>
          <cell r="D63" t="str">
            <v>JURIDICA</v>
          </cell>
          <cell r="E63" t="str">
            <v>ops</v>
          </cell>
          <cell r="F63" t="str">
            <v>DIRECTOR JURIDICO FONDO DE INVERSIÓN PARA LA PAZ</v>
          </cell>
          <cell r="G63">
            <v>0</v>
          </cell>
          <cell r="H63">
            <v>20030842</v>
          </cell>
          <cell r="I63">
            <v>1300000</v>
          </cell>
          <cell r="J63">
            <v>1300000</v>
          </cell>
          <cell r="K63">
            <v>37986</v>
          </cell>
          <cell r="M63">
            <v>1300000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1300000</v>
          </cell>
        </row>
        <row r="64">
          <cell r="A64">
            <v>21066384</v>
          </cell>
          <cell r="B64" t="str">
            <v>CARMEN LUCIA PACHECO RESTREPO</v>
          </cell>
          <cell r="C64">
            <v>0</v>
          </cell>
          <cell r="D64" t="str">
            <v>JURIDICA</v>
          </cell>
          <cell r="E64" t="str">
            <v>cnt</v>
          </cell>
          <cell r="F64" t="str">
            <v>DIRECTORA OFICINA JURIDICA DEL FIP</v>
          </cell>
          <cell r="G64">
            <v>0</v>
          </cell>
          <cell r="H64">
            <v>2211</v>
          </cell>
          <cell r="I64">
            <v>4200000</v>
          </cell>
          <cell r="J64">
            <v>4200000</v>
          </cell>
          <cell r="K64">
            <v>38077</v>
          </cell>
          <cell r="M64">
            <v>4200000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4200000</v>
          </cell>
        </row>
        <row r="65">
          <cell r="A65">
            <v>21066522</v>
          </cell>
          <cell r="B65" t="str">
            <v>FLORA HELENA GARCIA DE ACHURY</v>
          </cell>
          <cell r="C65">
            <v>0</v>
          </cell>
          <cell r="D65" t="str">
            <v>EMPLEO EN ACCION</v>
          </cell>
          <cell r="E65" t="str">
            <v>cnt</v>
          </cell>
          <cell r="F65" t="str">
            <v>COORDINADOR DE EMPLEO EN ACCIÓN</v>
          </cell>
          <cell r="G65">
            <v>0</v>
          </cell>
          <cell r="H65">
            <v>2086</v>
          </cell>
          <cell r="I65">
            <v>5000000</v>
          </cell>
          <cell r="J65">
            <v>5000000</v>
          </cell>
          <cell r="K65">
            <v>38077</v>
          </cell>
          <cell r="M65">
            <v>5000000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5000000</v>
          </cell>
        </row>
        <row r="66">
          <cell r="A66">
            <v>21070398</v>
          </cell>
          <cell r="B66" t="str">
            <v>MARIA CLAUDIA CORTES CAMACHO</v>
          </cell>
          <cell r="C66">
            <v>0</v>
          </cell>
          <cell r="D66" t="str">
            <v>EMPLEO EN ACCION</v>
          </cell>
          <cell r="E66" t="str">
            <v>cnt</v>
          </cell>
          <cell r="F66" t="str">
            <v>COORDINADOR DE EMPLEO EN ACCIÓN</v>
          </cell>
          <cell r="G66">
            <v>0</v>
          </cell>
          <cell r="H66">
            <v>2085</v>
          </cell>
          <cell r="I66">
            <v>3500000</v>
          </cell>
          <cell r="J66">
            <v>3500000</v>
          </cell>
          <cell r="K66">
            <v>38077</v>
          </cell>
          <cell r="M66">
            <v>3500000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3500000</v>
          </cell>
        </row>
        <row r="67">
          <cell r="A67">
            <v>21176158</v>
          </cell>
          <cell r="B67" t="str">
            <v>VILMA AHUMADA SABOGAL</v>
          </cell>
          <cell r="C67">
            <v>0</v>
          </cell>
          <cell r="D67" t="str">
            <v>ARCHIVO - DAPR</v>
          </cell>
          <cell r="E67" t="str">
            <v>cnt</v>
          </cell>
          <cell r="F67" t="str">
            <v>COORDINADOR ADMINISTRATIVO FIP</v>
          </cell>
          <cell r="G67">
            <v>0</v>
          </cell>
          <cell r="H67">
            <v>1011</v>
          </cell>
          <cell r="I67">
            <v>1000000</v>
          </cell>
          <cell r="J67">
            <v>1000000</v>
          </cell>
          <cell r="K67">
            <v>38077</v>
          </cell>
          <cell r="M67">
            <v>1000000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1000000</v>
          </cell>
        </row>
        <row r="68">
          <cell r="A68">
            <v>21734511</v>
          </cell>
          <cell r="B68" t="str">
            <v>MARIA CECILIA ARANGO JARAMILLO</v>
          </cell>
          <cell r="C68" t="str">
            <v>BOGOTA</v>
          </cell>
          <cell r="D68" t="str">
            <v>DESARROLLO ALTERNATIVO</v>
          </cell>
          <cell r="E68" t="str">
            <v>cnt</v>
          </cell>
          <cell r="F68" t="str">
            <v>DIRECTORA DESARROLLO ALTERNATIVO</v>
          </cell>
          <cell r="G68" t="str">
            <v>FAMILIAS GUARDABOSQUES</v>
          </cell>
          <cell r="H68">
            <v>2328</v>
          </cell>
          <cell r="I68">
            <v>7000000</v>
          </cell>
          <cell r="J68">
            <v>7000000</v>
          </cell>
          <cell r="K68">
            <v>37986</v>
          </cell>
          <cell r="M68">
            <v>7000000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7000000</v>
          </cell>
        </row>
        <row r="69">
          <cell r="A69">
            <v>22410841</v>
          </cell>
          <cell r="B69" t="str">
            <v>MARGARITA MATILDE ESCOLAR VILORIA</v>
          </cell>
          <cell r="C69" t="str">
            <v>UCR ATLANTICO</v>
          </cell>
          <cell r="D69" t="str">
            <v>FAMILIAS EN ACCION</v>
          </cell>
          <cell r="E69" t="str">
            <v>cnt</v>
          </cell>
          <cell r="F69" t="str">
            <v>COORDINADORA PROGRAMA FAMILIAS EN ACCION</v>
          </cell>
          <cell r="G69">
            <v>0</v>
          </cell>
          <cell r="H69">
            <v>2111</v>
          </cell>
          <cell r="I69">
            <v>3400000</v>
          </cell>
          <cell r="J69">
            <v>3400000</v>
          </cell>
          <cell r="K69">
            <v>38077</v>
          </cell>
          <cell r="M69">
            <v>0</v>
          </cell>
          <cell r="N69">
            <v>0</v>
          </cell>
          <cell r="O69">
            <v>3400000</v>
          </cell>
          <cell r="P69">
            <v>0</v>
          </cell>
          <cell r="Q69">
            <v>0</v>
          </cell>
          <cell r="R69">
            <v>0</v>
          </cell>
          <cell r="S69">
            <v>3400000</v>
          </cell>
        </row>
        <row r="70">
          <cell r="A70">
            <v>23605359</v>
          </cell>
          <cell r="B70" t="str">
            <v>MARIA LISIDIA LEGUIZAMON BOLIVAR</v>
          </cell>
          <cell r="C70">
            <v>0</v>
          </cell>
          <cell r="D70" t="str">
            <v>JOVENES EN ACCION</v>
          </cell>
          <cell r="E70" t="str">
            <v>cnt</v>
          </cell>
          <cell r="F70" t="str">
            <v>COORDINADORA NACIONAL PROGRAMA JOVENES EN ACCION</v>
          </cell>
          <cell r="G70">
            <v>0</v>
          </cell>
          <cell r="H70">
            <v>2186</v>
          </cell>
          <cell r="I70">
            <v>2300000</v>
          </cell>
          <cell r="J70">
            <v>2300000</v>
          </cell>
          <cell r="K70">
            <v>37986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2300000</v>
          </cell>
          <cell r="R70">
            <v>0</v>
          </cell>
          <cell r="S70">
            <v>2300000</v>
          </cell>
        </row>
        <row r="71">
          <cell r="A71">
            <v>24346813</v>
          </cell>
          <cell r="B71" t="str">
            <v>CAROLINA VALENCIA MONSALVE</v>
          </cell>
          <cell r="C71" t="str">
            <v>BOGOTA</v>
          </cell>
          <cell r="D71" t="str">
            <v>JURIDICA</v>
          </cell>
          <cell r="E71" t="str">
            <v>ops</v>
          </cell>
          <cell r="F71" t="str">
            <v>Director Jurídico Fondo de Inversión para la Paz.</v>
          </cell>
          <cell r="G71">
            <v>0</v>
          </cell>
          <cell r="H71">
            <v>20030828</v>
          </cell>
          <cell r="I71">
            <v>2000000</v>
          </cell>
          <cell r="J71">
            <v>2000000</v>
          </cell>
          <cell r="K71">
            <v>37986</v>
          </cell>
          <cell r="M71">
            <v>2000000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2000000</v>
          </cell>
        </row>
        <row r="72">
          <cell r="A72">
            <v>24368331</v>
          </cell>
          <cell r="B72" t="str">
            <v>ASTRID HELENA MARTÍNEZ MARTÍNEZ</v>
          </cell>
          <cell r="C72" t="str">
            <v>BOGOTA</v>
          </cell>
          <cell r="D72" t="str">
            <v>CONTRATOS - DAPR</v>
          </cell>
          <cell r="E72" t="str">
            <v>cnt</v>
          </cell>
          <cell r="F72" t="str">
            <v>ASESOR CON FUNCIONES DE COORDINACIÓN DE CONTRATOS DEL DAPR</v>
          </cell>
          <cell r="G72" t="str">
            <v>DAPR</v>
          </cell>
          <cell r="H72">
            <v>2264</v>
          </cell>
          <cell r="I72">
            <v>3000000</v>
          </cell>
          <cell r="J72">
            <v>3000000</v>
          </cell>
          <cell r="K72">
            <v>37986</v>
          </cell>
          <cell r="M72">
            <v>3000000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3000000</v>
          </cell>
        </row>
        <row r="73">
          <cell r="A73">
            <v>25017749</v>
          </cell>
          <cell r="B73" t="str">
            <v>ADRIANA MARIA PALACIO VALENCIA</v>
          </cell>
          <cell r="C73" t="str">
            <v>UCR RISARALDA</v>
          </cell>
          <cell r="D73" t="str">
            <v>FAMILIAS EN ACCION</v>
          </cell>
          <cell r="E73" t="str">
            <v>cnt</v>
          </cell>
          <cell r="F73" t="str">
            <v>COORDINADORA PROGRAMA FAMILIAS EN ACCION</v>
          </cell>
          <cell r="G73">
            <v>0</v>
          </cell>
          <cell r="H73">
            <v>2129</v>
          </cell>
          <cell r="I73">
            <v>3400000</v>
          </cell>
          <cell r="J73">
            <v>3400000</v>
          </cell>
          <cell r="K73">
            <v>38077</v>
          </cell>
          <cell r="M73">
            <v>0</v>
          </cell>
          <cell r="N73">
            <v>0</v>
          </cell>
          <cell r="O73">
            <v>3400000</v>
          </cell>
          <cell r="P73">
            <v>0</v>
          </cell>
          <cell r="Q73">
            <v>0</v>
          </cell>
          <cell r="R73">
            <v>0</v>
          </cell>
          <cell r="S73">
            <v>3400000</v>
          </cell>
        </row>
        <row r="74">
          <cell r="A74">
            <v>27474593</v>
          </cell>
          <cell r="B74" t="str">
            <v>LIDA ESTELLA URRUTIA GOMEZ</v>
          </cell>
          <cell r="C74" t="str">
            <v>UCR PUTUMAYO</v>
          </cell>
          <cell r="D74" t="str">
            <v>FAMILIAS EN ACCION</v>
          </cell>
          <cell r="E74" t="str">
            <v>cnt</v>
          </cell>
          <cell r="F74" t="str">
            <v>COORDINADORA PROGRAMA FAMILIAS EN ACCION</v>
          </cell>
          <cell r="G74">
            <v>0</v>
          </cell>
          <cell r="H74">
            <v>2138</v>
          </cell>
          <cell r="I74">
            <v>3400000</v>
          </cell>
          <cell r="J74">
            <v>3400000</v>
          </cell>
          <cell r="K74">
            <v>38077</v>
          </cell>
          <cell r="M74">
            <v>0</v>
          </cell>
          <cell r="N74">
            <v>0</v>
          </cell>
          <cell r="O74">
            <v>3400000</v>
          </cell>
          <cell r="P74">
            <v>0</v>
          </cell>
          <cell r="Q74">
            <v>0</v>
          </cell>
          <cell r="R74">
            <v>0</v>
          </cell>
          <cell r="S74">
            <v>3400000</v>
          </cell>
        </row>
        <row r="75">
          <cell r="A75">
            <v>27788128</v>
          </cell>
          <cell r="B75" t="str">
            <v>MARIA MAGDALENA DIAZ DE ZAMBRANO</v>
          </cell>
          <cell r="C75" t="str">
            <v>UCR SANTANDER</v>
          </cell>
          <cell r="D75" t="str">
            <v>FAMILIAS EN ACCION</v>
          </cell>
          <cell r="E75" t="str">
            <v>cnt</v>
          </cell>
          <cell r="F75" t="str">
            <v>COORDINADORA PROGRAMA FAMILIAS EN ACCION</v>
          </cell>
          <cell r="G75">
            <v>0</v>
          </cell>
          <cell r="H75">
            <v>2109</v>
          </cell>
          <cell r="I75">
            <v>3400000</v>
          </cell>
          <cell r="J75">
            <v>3400000</v>
          </cell>
          <cell r="K75">
            <v>38077</v>
          </cell>
          <cell r="M75">
            <v>0</v>
          </cell>
          <cell r="N75">
            <v>0</v>
          </cell>
          <cell r="O75">
            <v>3400000</v>
          </cell>
          <cell r="P75">
            <v>0</v>
          </cell>
          <cell r="Q75">
            <v>0</v>
          </cell>
          <cell r="R75">
            <v>0</v>
          </cell>
          <cell r="S75">
            <v>3400000</v>
          </cell>
        </row>
        <row r="76">
          <cell r="A76">
            <v>28678917</v>
          </cell>
          <cell r="B76" t="str">
            <v>RITA COMBARIZA CRUZ</v>
          </cell>
          <cell r="C76">
            <v>0</v>
          </cell>
          <cell r="D76" t="str">
            <v>FAMILIAS EN ACCION</v>
          </cell>
          <cell r="E76" t="str">
            <v>cnt</v>
          </cell>
          <cell r="F76" t="str">
            <v>GERENTE TECNICO DEL FIP</v>
          </cell>
          <cell r="G76">
            <v>0</v>
          </cell>
          <cell r="H76">
            <v>2107</v>
          </cell>
          <cell r="I76">
            <v>7800000</v>
          </cell>
          <cell r="J76">
            <v>7800000</v>
          </cell>
          <cell r="K76">
            <v>38077</v>
          </cell>
          <cell r="M76">
            <v>7800000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7800000</v>
          </cell>
        </row>
        <row r="77">
          <cell r="A77">
            <v>28954360</v>
          </cell>
          <cell r="B77" t="str">
            <v>ANA DEICY FORERO NUÑEZ</v>
          </cell>
          <cell r="C77">
            <v>0</v>
          </cell>
          <cell r="D77" t="str">
            <v>FINANCIERA</v>
          </cell>
          <cell r="E77" t="str">
            <v>cnt</v>
          </cell>
          <cell r="F77" t="str">
            <v>COORDINADOR CONTABILIDAD FIP</v>
          </cell>
          <cell r="G77">
            <v>0</v>
          </cell>
          <cell r="H77">
            <v>1040</v>
          </cell>
          <cell r="I77">
            <v>2000000</v>
          </cell>
          <cell r="J77">
            <v>2000000</v>
          </cell>
          <cell r="K77">
            <v>38077</v>
          </cell>
          <cell r="M77">
            <v>2000000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2000000</v>
          </cell>
        </row>
        <row r="78">
          <cell r="A78">
            <v>30402915</v>
          </cell>
          <cell r="B78" t="str">
            <v>MAGDALENA GARDEAZABAL CORRALES</v>
          </cell>
          <cell r="C78" t="str">
            <v>BOGOTA</v>
          </cell>
          <cell r="D78" t="str">
            <v>JURIDICA</v>
          </cell>
          <cell r="E78" t="str">
            <v>cnt</v>
          </cell>
          <cell r="F78" t="str">
            <v>DIRECTORA JURIDICA</v>
          </cell>
          <cell r="G78" t="str">
            <v xml:space="preserve">CONSEJERIA PARA EL PLAN COLOMBIA </v>
          </cell>
          <cell r="H78">
            <v>2298</v>
          </cell>
          <cell r="I78">
            <v>2500000</v>
          </cell>
          <cell r="J78">
            <v>2500000</v>
          </cell>
          <cell r="K78">
            <v>38077</v>
          </cell>
          <cell r="M78">
            <v>2500000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2500000</v>
          </cell>
        </row>
        <row r="79">
          <cell r="A79">
            <v>30562545</v>
          </cell>
          <cell r="B79" t="str">
            <v>LUZ STELLA BULA SOLANO</v>
          </cell>
          <cell r="C79" t="str">
            <v>UCL BARRANQUILLA</v>
          </cell>
          <cell r="D79" t="str">
            <v>JOVENES EN ACCION</v>
          </cell>
          <cell r="E79" t="str">
            <v>cnt</v>
          </cell>
          <cell r="F79" t="str">
            <v>COORDINADORA NACIONAL PROGRAMA JOVENES EN ACCION</v>
          </cell>
          <cell r="G79">
            <v>0</v>
          </cell>
          <cell r="H79">
            <v>2172</v>
          </cell>
          <cell r="I79">
            <v>2300000</v>
          </cell>
          <cell r="J79">
            <v>2300000</v>
          </cell>
          <cell r="K79">
            <v>37986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2300000</v>
          </cell>
          <cell r="R79">
            <v>0</v>
          </cell>
          <cell r="S79">
            <v>2300000</v>
          </cell>
        </row>
        <row r="80">
          <cell r="A80">
            <v>30653383</v>
          </cell>
          <cell r="B80" t="str">
            <v>CELMIRA JOSEFA CASTRO SUAREZ</v>
          </cell>
          <cell r="C80" t="str">
            <v>UCL BARRANQUILLA</v>
          </cell>
          <cell r="D80" t="str">
            <v>JOVENES EN ACCION</v>
          </cell>
          <cell r="E80" t="str">
            <v>cnt</v>
          </cell>
          <cell r="F80" t="str">
            <v>COORDINADORA NACIONAL PROGRAMA JOVENES EN ACCION</v>
          </cell>
          <cell r="G80">
            <v>0</v>
          </cell>
          <cell r="H80">
            <v>2176</v>
          </cell>
          <cell r="I80">
            <v>2300000</v>
          </cell>
          <cell r="J80">
            <v>2300000</v>
          </cell>
          <cell r="K80">
            <v>37986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2300000</v>
          </cell>
          <cell r="R80">
            <v>0</v>
          </cell>
          <cell r="S80">
            <v>2300000</v>
          </cell>
        </row>
        <row r="81">
          <cell r="A81">
            <v>31231415</v>
          </cell>
          <cell r="B81" t="str">
            <v>LIGIA MARGARITA BORRERO ZEA</v>
          </cell>
          <cell r="C81">
            <v>0</v>
          </cell>
          <cell r="D81" t="str">
            <v>JOVENES EN ACCION</v>
          </cell>
          <cell r="E81" t="str">
            <v>cnt</v>
          </cell>
          <cell r="F81" t="str">
            <v>GERENTE TECNICO DEL FIP</v>
          </cell>
          <cell r="G81">
            <v>0</v>
          </cell>
          <cell r="H81">
            <v>2171</v>
          </cell>
          <cell r="I81">
            <v>6600000</v>
          </cell>
          <cell r="J81">
            <v>6600000</v>
          </cell>
          <cell r="K81">
            <v>38077</v>
          </cell>
          <cell r="M81">
            <v>6600000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6600000</v>
          </cell>
        </row>
        <row r="82">
          <cell r="A82">
            <v>31423205</v>
          </cell>
          <cell r="B82" t="str">
            <v>PAOLA MARIA TOBON GARCIA</v>
          </cell>
          <cell r="C82" t="str">
            <v>BOGOTA</v>
          </cell>
          <cell r="D82" t="str">
            <v>INFRAESTRUCTURA PARA LA PAZ</v>
          </cell>
          <cell r="E82" t="str">
            <v>cnt</v>
          </cell>
          <cell r="F82" t="str">
            <v>COORDIANDOR INFRAESTRUCTURA PARA LA PAZ</v>
          </cell>
          <cell r="G82" t="str">
            <v>GERENCIA TECNICA</v>
          </cell>
          <cell r="H82">
            <v>2250</v>
          </cell>
          <cell r="I82">
            <v>2600000</v>
          </cell>
          <cell r="J82">
            <v>2600000</v>
          </cell>
          <cell r="K82">
            <v>38077</v>
          </cell>
          <cell r="M82">
            <v>2600000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2600000</v>
          </cell>
        </row>
        <row r="83">
          <cell r="A83">
            <v>31959481</v>
          </cell>
          <cell r="B83" t="str">
            <v>ANA CECILIA ROJAS CASTRILLON</v>
          </cell>
          <cell r="C83" t="str">
            <v>UCL CALI</v>
          </cell>
          <cell r="D83" t="str">
            <v>JOVENES EN ACCION</v>
          </cell>
          <cell r="E83" t="str">
            <v>cnt</v>
          </cell>
          <cell r="F83" t="str">
            <v>COORDINADORA NACIONAL PROGRAMA JOVENES EN ACCION</v>
          </cell>
          <cell r="G83">
            <v>0</v>
          </cell>
          <cell r="H83">
            <v>2197</v>
          </cell>
          <cell r="I83">
            <v>2300000</v>
          </cell>
          <cell r="J83">
            <v>2300000</v>
          </cell>
          <cell r="K83">
            <v>37986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2300000</v>
          </cell>
          <cell r="R83">
            <v>0</v>
          </cell>
          <cell r="S83">
            <v>2300000</v>
          </cell>
        </row>
        <row r="84">
          <cell r="A84">
            <v>32508025</v>
          </cell>
          <cell r="B84" t="str">
            <v>MARTHA LUCIA CARDONA TOBON</v>
          </cell>
          <cell r="C84" t="str">
            <v>UCL MEDELLIN</v>
          </cell>
          <cell r="D84" t="str">
            <v>JOVENES EN ACCION</v>
          </cell>
          <cell r="E84" t="str">
            <v>CNT</v>
          </cell>
          <cell r="F84" t="str">
            <v>COORDINADORA NACIONAL PROGRAMA JOVENES EN ACCION</v>
          </cell>
          <cell r="G84">
            <v>0</v>
          </cell>
          <cell r="H84">
            <v>2173</v>
          </cell>
          <cell r="I84">
            <v>2300000</v>
          </cell>
          <cell r="J84">
            <v>2300000</v>
          </cell>
          <cell r="K84">
            <v>37986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2300000</v>
          </cell>
          <cell r="R84">
            <v>0</v>
          </cell>
          <cell r="S84">
            <v>2300000</v>
          </cell>
        </row>
        <row r="85">
          <cell r="A85">
            <v>32731023</v>
          </cell>
          <cell r="B85" t="str">
            <v>ADRIANA ESCOBAR VARGAS</v>
          </cell>
          <cell r="C85" t="str">
            <v>BOGOTA</v>
          </cell>
          <cell r="D85" t="str">
            <v>FAMILIAS GUARDABOSQUES</v>
          </cell>
          <cell r="E85" t="str">
            <v>cnt</v>
          </cell>
          <cell r="F85" t="str">
            <v>DIRECTOR DE GESTION ADMINISTRATIVA Y FINANCIERA DE PDA</v>
          </cell>
          <cell r="G85">
            <v>0</v>
          </cell>
          <cell r="H85">
            <v>2321</v>
          </cell>
          <cell r="I85">
            <v>4000000</v>
          </cell>
          <cell r="J85">
            <v>4000000</v>
          </cell>
          <cell r="K85">
            <v>38077</v>
          </cell>
          <cell r="M85">
            <v>4000000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4000000</v>
          </cell>
        </row>
        <row r="86">
          <cell r="A86">
            <v>33149547</v>
          </cell>
          <cell r="B86" t="str">
            <v>MONICA RENDON DE RODRIGUEZ</v>
          </cell>
          <cell r="C86">
            <v>0</v>
          </cell>
          <cell r="D86" t="str">
            <v>FAMILIAS EN ACCION</v>
          </cell>
          <cell r="E86" t="str">
            <v>cnt</v>
          </cell>
          <cell r="F86" t="str">
            <v>COORDINADORA PROGRAMA FAMILIAS EN ACCION</v>
          </cell>
          <cell r="G86">
            <v>0</v>
          </cell>
          <cell r="H86">
            <v>2133</v>
          </cell>
          <cell r="I86">
            <v>3400000</v>
          </cell>
          <cell r="J86">
            <v>3400000</v>
          </cell>
          <cell r="K86">
            <v>38077</v>
          </cell>
          <cell r="M86">
            <v>3400000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3400000</v>
          </cell>
        </row>
        <row r="87">
          <cell r="A87">
            <v>34052759</v>
          </cell>
          <cell r="B87" t="str">
            <v>MARIA DEL PILAR CORTES MONTOYA</v>
          </cell>
          <cell r="C87">
            <v>0</v>
          </cell>
          <cell r="D87" t="str">
            <v>FAMILIAS EN ACCION</v>
          </cell>
          <cell r="E87" t="str">
            <v>cnt</v>
          </cell>
          <cell r="F87" t="str">
            <v>COORDINADORA PROGRAMA FAMILIAS EN ACCION</v>
          </cell>
          <cell r="G87">
            <v>0</v>
          </cell>
          <cell r="H87">
            <v>2108</v>
          </cell>
          <cell r="I87">
            <v>5000000</v>
          </cell>
          <cell r="J87">
            <v>5000000</v>
          </cell>
          <cell r="K87">
            <v>38077</v>
          </cell>
          <cell r="M87">
            <v>5000000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5000000</v>
          </cell>
        </row>
        <row r="88">
          <cell r="A88">
            <v>34528462</v>
          </cell>
          <cell r="B88" t="str">
            <v>EMMA INES CALDAS MEJIA</v>
          </cell>
          <cell r="C88" t="str">
            <v>UCR CAUCA</v>
          </cell>
          <cell r="D88" t="str">
            <v>FAMILIAS EN ACCION</v>
          </cell>
          <cell r="E88" t="str">
            <v>cnt</v>
          </cell>
          <cell r="F88" t="str">
            <v>COORDINADORA PROGRAMA FAMILIAS EN ACCION</v>
          </cell>
          <cell r="G88">
            <v>0</v>
          </cell>
          <cell r="H88">
            <v>2103</v>
          </cell>
          <cell r="I88">
            <v>3400000</v>
          </cell>
          <cell r="J88">
            <v>3400000</v>
          </cell>
          <cell r="K88">
            <v>38077</v>
          </cell>
          <cell r="M88">
            <v>0</v>
          </cell>
          <cell r="N88">
            <v>0</v>
          </cell>
          <cell r="O88">
            <v>3400000</v>
          </cell>
          <cell r="P88">
            <v>0</v>
          </cell>
          <cell r="Q88">
            <v>0</v>
          </cell>
          <cell r="R88">
            <v>0</v>
          </cell>
          <cell r="S88">
            <v>3400000</v>
          </cell>
        </row>
        <row r="89">
          <cell r="A89">
            <v>34994195</v>
          </cell>
          <cell r="B89" t="str">
            <v>CLARA EUGENIA RAMOS ALVAREZ</v>
          </cell>
          <cell r="C89">
            <v>0</v>
          </cell>
          <cell r="D89" t="str">
            <v>FAMILIAS EN ACCION</v>
          </cell>
          <cell r="E89" t="str">
            <v>cnt</v>
          </cell>
          <cell r="F89" t="str">
            <v>COORDINADORA PROGRAMA FAMILIAS EN ACCION</v>
          </cell>
          <cell r="G89">
            <v>0</v>
          </cell>
          <cell r="H89">
            <v>2144</v>
          </cell>
          <cell r="I89">
            <v>4000000</v>
          </cell>
          <cell r="J89">
            <v>4000000</v>
          </cell>
          <cell r="K89">
            <v>38077</v>
          </cell>
          <cell r="M89">
            <v>4000000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4000000</v>
          </cell>
        </row>
        <row r="90">
          <cell r="A90">
            <v>35467853</v>
          </cell>
          <cell r="B90" t="str">
            <v>SILVIA RESTREPO URIBE</v>
          </cell>
          <cell r="C90">
            <v>0</v>
          </cell>
          <cell r="D90" t="str">
            <v>FAMILIAS EN ACCION</v>
          </cell>
          <cell r="E90" t="str">
            <v>cnt</v>
          </cell>
          <cell r="F90" t="str">
            <v>COORDINADORA PROGRAMA FAMILIAS EN ACCION</v>
          </cell>
          <cell r="G90">
            <v>0</v>
          </cell>
          <cell r="H90">
            <v>2134</v>
          </cell>
          <cell r="I90">
            <v>4000000</v>
          </cell>
          <cell r="J90">
            <v>4000000</v>
          </cell>
          <cell r="K90">
            <v>38077</v>
          </cell>
          <cell r="M90">
            <v>4000000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4000000</v>
          </cell>
        </row>
        <row r="91">
          <cell r="A91">
            <v>36157874</v>
          </cell>
          <cell r="B91" t="str">
            <v>ESNEIRA BARREIRO TRUJILLO</v>
          </cell>
          <cell r="C91" t="str">
            <v>UCR HUILA</v>
          </cell>
          <cell r="D91" t="str">
            <v>FAMILIAS EN ACCION</v>
          </cell>
          <cell r="E91" t="str">
            <v>cnt</v>
          </cell>
          <cell r="F91" t="str">
            <v>COORDINADORA PROGRAMA FAMILIAS EN ACCION</v>
          </cell>
          <cell r="G91">
            <v>0</v>
          </cell>
          <cell r="H91">
            <v>2098</v>
          </cell>
          <cell r="I91">
            <v>3400000</v>
          </cell>
          <cell r="J91">
            <v>3400000</v>
          </cell>
          <cell r="K91">
            <v>38077</v>
          </cell>
          <cell r="M91">
            <v>0</v>
          </cell>
          <cell r="N91">
            <v>0</v>
          </cell>
          <cell r="O91">
            <v>3400000</v>
          </cell>
          <cell r="P91">
            <v>0</v>
          </cell>
          <cell r="Q91">
            <v>0</v>
          </cell>
          <cell r="R91">
            <v>0</v>
          </cell>
          <cell r="S91">
            <v>3400000</v>
          </cell>
        </row>
        <row r="92">
          <cell r="A92">
            <v>36184770</v>
          </cell>
          <cell r="B92" t="str">
            <v>CLARA PATRICIA MELÉNDEZ CUELLAR</v>
          </cell>
          <cell r="C92" t="str">
            <v>UCR NEIVA</v>
          </cell>
          <cell r="D92" t="str">
            <v>COORDINACION NACIONAL DE REGIONALES</v>
          </cell>
          <cell r="E92" t="str">
            <v>cnt</v>
          </cell>
          <cell r="F92" t="str">
            <v>COORDINACION NACIONAL DE REGIONALES</v>
          </cell>
          <cell r="G92">
            <v>0</v>
          </cell>
          <cell r="H92">
            <v>2263</v>
          </cell>
          <cell r="I92">
            <v>3132000</v>
          </cell>
          <cell r="J92">
            <v>3132000</v>
          </cell>
          <cell r="K92">
            <v>37986</v>
          </cell>
          <cell r="M92">
            <v>0</v>
          </cell>
          <cell r="N92">
            <v>0</v>
          </cell>
          <cell r="O92">
            <v>3132000</v>
          </cell>
          <cell r="P92">
            <v>0</v>
          </cell>
          <cell r="Q92">
            <v>0</v>
          </cell>
          <cell r="R92">
            <v>0</v>
          </cell>
          <cell r="S92">
            <v>3132000</v>
          </cell>
        </row>
        <row r="93">
          <cell r="A93">
            <v>37837570</v>
          </cell>
          <cell r="B93" t="str">
            <v>MARTHA CECILIA RIBEROS GUTIERREZ</v>
          </cell>
          <cell r="C93">
            <v>0</v>
          </cell>
          <cell r="D93" t="str">
            <v>JOVENES EN ACCION</v>
          </cell>
          <cell r="E93" t="str">
            <v>cnt</v>
          </cell>
          <cell r="F93" t="str">
            <v>COORDINADORA NACIONAL PROGRAMA JOVENES EN ACCION</v>
          </cell>
          <cell r="G93">
            <v>0</v>
          </cell>
          <cell r="H93">
            <v>2196</v>
          </cell>
          <cell r="I93">
            <v>5000000</v>
          </cell>
          <cell r="J93">
            <v>5000000</v>
          </cell>
          <cell r="K93">
            <v>37986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5000000</v>
          </cell>
          <cell r="R93">
            <v>0</v>
          </cell>
          <cell r="S93">
            <v>5000000</v>
          </cell>
        </row>
        <row r="94">
          <cell r="A94">
            <v>38230805</v>
          </cell>
          <cell r="B94" t="str">
            <v>CECILIA GUTIERREZ  OSPITIA</v>
          </cell>
          <cell r="C94">
            <v>0</v>
          </cell>
          <cell r="D94" t="str">
            <v>FAMILIAS EN ACCION</v>
          </cell>
          <cell r="E94" t="str">
            <v>cnt</v>
          </cell>
          <cell r="F94" t="str">
            <v>COORDINADORA PROGRAMA FAMILIAS EN ACCION</v>
          </cell>
          <cell r="G94">
            <v>0</v>
          </cell>
          <cell r="H94">
            <v>2114</v>
          </cell>
          <cell r="I94">
            <v>2145000</v>
          </cell>
          <cell r="J94">
            <v>2145000</v>
          </cell>
          <cell r="K94">
            <v>38077</v>
          </cell>
          <cell r="M94">
            <v>2145000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2145000</v>
          </cell>
        </row>
        <row r="95">
          <cell r="A95">
            <v>39187675</v>
          </cell>
          <cell r="B95" t="str">
            <v>MARIA ADELAIDA JARAMILLO ARRIOLA</v>
          </cell>
          <cell r="C95">
            <v>0</v>
          </cell>
          <cell r="D95" t="str">
            <v>JURIDICA</v>
          </cell>
          <cell r="E95" t="str">
            <v>cnt</v>
          </cell>
          <cell r="F95" t="str">
            <v>DIRECTORA OFICINA JURIDICA DEL FIP</v>
          </cell>
          <cell r="G95">
            <v>0</v>
          </cell>
          <cell r="H95">
            <v>2215</v>
          </cell>
          <cell r="I95">
            <v>3500000</v>
          </cell>
          <cell r="J95">
            <v>3500000</v>
          </cell>
          <cell r="K95">
            <v>37986</v>
          </cell>
          <cell r="M95">
            <v>3500000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3500000</v>
          </cell>
        </row>
        <row r="96">
          <cell r="A96">
            <v>39526887</v>
          </cell>
          <cell r="B96" t="str">
            <v>JEANNETTE MERIZALDE PARDO</v>
          </cell>
          <cell r="C96" t="str">
            <v>BOGOTA</v>
          </cell>
          <cell r="D96" t="str">
            <v>DESARROLLO ALTERNATIVO</v>
          </cell>
          <cell r="E96" t="str">
            <v>cnt</v>
          </cell>
          <cell r="F96" t="str">
            <v>COORDINADOR PROGRAMA FAMILIAS GUARDABOSQUES</v>
          </cell>
          <cell r="G96" t="str">
            <v>CONSEJERIA PRESIDENCIAL PLAN COLOMBIA</v>
          </cell>
          <cell r="H96">
            <v>2284</v>
          </cell>
          <cell r="I96">
            <v>1880000</v>
          </cell>
          <cell r="J96">
            <v>1880000</v>
          </cell>
          <cell r="K96">
            <v>38077</v>
          </cell>
          <cell r="M96">
            <v>1880000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1880000</v>
          </cell>
        </row>
        <row r="97">
          <cell r="A97">
            <v>39555743</v>
          </cell>
          <cell r="B97" t="str">
            <v>FABIOLA GARCIA ESTRELLA</v>
          </cell>
          <cell r="C97">
            <v>0</v>
          </cell>
          <cell r="D97" t="str">
            <v>FINANCIERA</v>
          </cell>
          <cell r="E97" t="str">
            <v>cnt</v>
          </cell>
          <cell r="F97" t="str">
            <v>COORDINADOR DE TESORERIA FIP</v>
          </cell>
          <cell r="G97">
            <v>0</v>
          </cell>
          <cell r="H97">
            <v>1043</v>
          </cell>
          <cell r="I97">
            <v>2000000</v>
          </cell>
          <cell r="J97">
            <v>2000000</v>
          </cell>
          <cell r="K97">
            <v>38077</v>
          </cell>
          <cell r="M97">
            <v>2000000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2000000</v>
          </cell>
        </row>
        <row r="98">
          <cell r="A98">
            <v>39753538</v>
          </cell>
          <cell r="B98" t="str">
            <v>CLAUDIA PATRICIA MOLINA PEÑA</v>
          </cell>
          <cell r="C98" t="str">
            <v>UCR CASANARE</v>
          </cell>
          <cell r="D98" t="str">
            <v>FAMILIAS EN ACCION</v>
          </cell>
          <cell r="E98" t="str">
            <v>cnt</v>
          </cell>
          <cell r="F98" t="str">
            <v>COORDINADORA PROGRAMA FAMILIAS EN ACCION</v>
          </cell>
          <cell r="G98">
            <v>0</v>
          </cell>
          <cell r="H98">
            <v>2124</v>
          </cell>
          <cell r="I98">
            <v>3400000</v>
          </cell>
          <cell r="J98">
            <v>3400000</v>
          </cell>
          <cell r="K98">
            <v>38077</v>
          </cell>
          <cell r="M98">
            <v>0</v>
          </cell>
          <cell r="N98">
            <v>0</v>
          </cell>
          <cell r="O98">
            <v>3400000</v>
          </cell>
          <cell r="P98">
            <v>0</v>
          </cell>
          <cell r="Q98">
            <v>0</v>
          </cell>
          <cell r="R98">
            <v>0</v>
          </cell>
          <cell r="S98">
            <v>3400000</v>
          </cell>
        </row>
        <row r="99">
          <cell r="A99">
            <v>39791017</v>
          </cell>
          <cell r="B99" t="str">
            <v>LILIANA MARIA VILLAREAL NIÑO</v>
          </cell>
          <cell r="C99">
            <v>0</v>
          </cell>
          <cell r="D99" t="str">
            <v>INFRAESTRUCTURA PARA LA PAZ</v>
          </cell>
          <cell r="E99" t="str">
            <v>cnt</v>
          </cell>
          <cell r="F99" t="str">
            <v>COORDINADOR DEL PROGRAMA INFRAESTRUCTURA DEL FIP</v>
          </cell>
          <cell r="G99">
            <v>0</v>
          </cell>
          <cell r="H99">
            <v>1009</v>
          </cell>
          <cell r="I99">
            <v>3500000</v>
          </cell>
          <cell r="J99">
            <v>3500000</v>
          </cell>
          <cell r="K99">
            <v>38077</v>
          </cell>
          <cell r="M99">
            <v>3500000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3500000</v>
          </cell>
        </row>
        <row r="100">
          <cell r="A100">
            <v>39792557</v>
          </cell>
          <cell r="B100" t="str">
            <v>JANETH MARGOTH CARVAJAL MOLINA</v>
          </cell>
          <cell r="C100" t="str">
            <v>UCR PUERTO ASÍS</v>
          </cell>
          <cell r="D100" t="str">
            <v>COORDINACION NACIONAL DE REGIONALES</v>
          </cell>
          <cell r="E100" t="str">
            <v>cnt</v>
          </cell>
          <cell r="F100" t="str">
            <v>DIRECCIÓN DE PLANEACIÓN</v>
          </cell>
          <cell r="G100" t="str">
            <v>COORDIANDOR REGIONAL PUTUMAYO</v>
          </cell>
          <cell r="H100">
            <v>2329</v>
          </cell>
          <cell r="I100">
            <v>2900000</v>
          </cell>
          <cell r="J100">
            <v>2900000</v>
          </cell>
          <cell r="K100">
            <v>38077</v>
          </cell>
          <cell r="M100">
            <v>0</v>
          </cell>
          <cell r="N100">
            <v>0</v>
          </cell>
          <cell r="O100">
            <v>2900000</v>
          </cell>
          <cell r="P100">
            <v>0</v>
          </cell>
          <cell r="Q100">
            <v>0</v>
          </cell>
          <cell r="R100">
            <v>0</v>
          </cell>
          <cell r="S100">
            <v>2900000</v>
          </cell>
        </row>
        <row r="101">
          <cell r="A101">
            <v>40014269</v>
          </cell>
          <cell r="B101" t="str">
            <v>ANA HERCILIA HAMON NARANJO</v>
          </cell>
          <cell r="C101" t="str">
            <v>UCR BOYACA</v>
          </cell>
          <cell r="D101" t="str">
            <v>FAMILIAS EN ACCION</v>
          </cell>
          <cell r="E101" t="str">
            <v>cnt</v>
          </cell>
          <cell r="F101" t="str">
            <v>COORDINADORA PROGRAMA FAMILIAS EN ACCION</v>
          </cell>
          <cell r="G101">
            <v>0</v>
          </cell>
          <cell r="H101">
            <v>2115</v>
          </cell>
          <cell r="I101">
            <v>3400000</v>
          </cell>
          <cell r="J101">
            <v>3400000</v>
          </cell>
          <cell r="K101">
            <v>38077</v>
          </cell>
          <cell r="M101">
            <v>0</v>
          </cell>
          <cell r="N101">
            <v>0</v>
          </cell>
          <cell r="O101">
            <v>3400000</v>
          </cell>
          <cell r="P101">
            <v>0</v>
          </cell>
          <cell r="Q101">
            <v>0</v>
          </cell>
          <cell r="R101">
            <v>0</v>
          </cell>
          <cell r="S101">
            <v>3400000</v>
          </cell>
        </row>
        <row r="102">
          <cell r="A102">
            <v>40367813</v>
          </cell>
          <cell r="B102" t="str">
            <v>MARÍA LUZDARY AYALA VILLAMIL</v>
          </cell>
          <cell r="C102" t="str">
            <v>BOGOTA</v>
          </cell>
          <cell r="D102" t="str">
            <v>COMUNICACIONES</v>
          </cell>
          <cell r="E102" t="str">
            <v>cnt</v>
          </cell>
          <cell r="F102" t="str">
            <v>ALTA CONSEJERA PRESIDENCIAL PARA EL PLAN COLOMBIA - DIRECTORA EJECUTIVA FIP O QUIEN ESTA DESIGNE</v>
          </cell>
          <cell r="G102">
            <v>0</v>
          </cell>
          <cell r="H102">
            <v>2260</v>
          </cell>
          <cell r="I102">
            <v>6600000</v>
          </cell>
          <cell r="J102">
            <v>6600000</v>
          </cell>
          <cell r="K102">
            <v>38077</v>
          </cell>
          <cell r="M102">
            <v>6600000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6600000</v>
          </cell>
        </row>
        <row r="103">
          <cell r="A103">
            <v>40764700</v>
          </cell>
          <cell r="B103" t="str">
            <v>MARIA DEL SOCORRO OSORIO TRUJILLO</v>
          </cell>
          <cell r="C103" t="str">
            <v>UCR CAQUETA</v>
          </cell>
          <cell r="D103" t="str">
            <v>FAMILIAS EN ACCION</v>
          </cell>
          <cell r="E103" t="str">
            <v>cnt</v>
          </cell>
          <cell r="F103" t="str">
            <v>COORDINADORA PROGRAMA FAMILIAS EN ACCION</v>
          </cell>
          <cell r="G103">
            <v>0</v>
          </cell>
          <cell r="H103">
            <v>2128</v>
          </cell>
          <cell r="I103">
            <v>3400000</v>
          </cell>
          <cell r="J103">
            <v>3400000</v>
          </cell>
          <cell r="K103">
            <v>38077</v>
          </cell>
          <cell r="M103">
            <v>0</v>
          </cell>
          <cell r="N103">
            <v>0</v>
          </cell>
          <cell r="O103">
            <v>3400000</v>
          </cell>
          <cell r="P103">
            <v>0</v>
          </cell>
          <cell r="Q103">
            <v>0</v>
          </cell>
          <cell r="R103">
            <v>0</v>
          </cell>
          <cell r="S103">
            <v>3400000</v>
          </cell>
        </row>
        <row r="104">
          <cell r="A104">
            <v>40775712</v>
          </cell>
          <cell r="B104" t="str">
            <v>PIEDAD ROJAS GONZALEZ</v>
          </cell>
          <cell r="C104" t="str">
            <v>BOGOTA</v>
          </cell>
          <cell r="D104" t="str">
            <v>COORDINACION NACIONAL DE REGIONALES</v>
          </cell>
          <cell r="E104" t="str">
            <v>cnt</v>
          </cell>
          <cell r="F104" t="str">
            <v>COORDINACION NACIONAL DE REGIONALES</v>
          </cell>
          <cell r="G104">
            <v>0</v>
          </cell>
          <cell r="H104">
            <v>2267</v>
          </cell>
          <cell r="I104">
            <v>3132000</v>
          </cell>
          <cell r="J104">
            <v>3132000</v>
          </cell>
          <cell r="K104">
            <v>37986</v>
          </cell>
          <cell r="M104">
            <v>0</v>
          </cell>
          <cell r="N104">
            <v>0</v>
          </cell>
          <cell r="O104">
            <v>3132000</v>
          </cell>
          <cell r="P104">
            <v>0</v>
          </cell>
          <cell r="Q104">
            <v>0</v>
          </cell>
          <cell r="R104">
            <v>0</v>
          </cell>
          <cell r="S104">
            <v>3132000</v>
          </cell>
        </row>
        <row r="105">
          <cell r="A105">
            <v>41369533</v>
          </cell>
          <cell r="B105" t="str">
            <v>MARIA FANNY GOMEZ MARIN</v>
          </cell>
          <cell r="C105">
            <v>0</v>
          </cell>
          <cell r="D105" t="str">
            <v>JOVENES EN ACCION</v>
          </cell>
          <cell r="E105" t="str">
            <v>cnt</v>
          </cell>
          <cell r="F105" t="str">
            <v>COORDINADORA NACIONAL PROGRAMA JOVENES EN ACCION</v>
          </cell>
          <cell r="G105">
            <v>0</v>
          </cell>
          <cell r="H105">
            <v>2183</v>
          </cell>
          <cell r="I105">
            <v>3500000</v>
          </cell>
          <cell r="J105">
            <v>3500000</v>
          </cell>
          <cell r="K105">
            <v>37986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3500000</v>
          </cell>
          <cell r="R105">
            <v>0</v>
          </cell>
          <cell r="S105">
            <v>3500000</v>
          </cell>
        </row>
        <row r="106">
          <cell r="A106">
            <v>41370956</v>
          </cell>
          <cell r="B106" t="str">
            <v>LUISA MARINA GARZON BENAVIDES</v>
          </cell>
          <cell r="C106" t="str">
            <v>BOGOTA</v>
          </cell>
          <cell r="D106" t="str">
            <v>FAMILIAS GUARDABOSQUES</v>
          </cell>
          <cell r="E106" t="str">
            <v>cnt</v>
          </cell>
          <cell r="F106" t="str">
            <v>COORDINADORA DE DESARROLLO ALTERNATIVO</v>
          </cell>
          <cell r="G106" t="str">
            <v>FAMILIAS GUARDABOSQUES</v>
          </cell>
          <cell r="H106">
            <v>2357</v>
          </cell>
          <cell r="I106">
            <v>4000000</v>
          </cell>
          <cell r="J106">
            <v>4000000</v>
          </cell>
          <cell r="K106">
            <v>38077</v>
          </cell>
          <cell r="M106">
            <v>4000000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4000000</v>
          </cell>
        </row>
        <row r="107">
          <cell r="A107">
            <v>41416289</v>
          </cell>
          <cell r="B107" t="str">
            <v>SARA ESPERANZA ROJAS RAMIREZ</v>
          </cell>
          <cell r="C107">
            <v>0</v>
          </cell>
          <cell r="D107" t="str">
            <v>ARCHIVO - DAPR</v>
          </cell>
          <cell r="E107" t="str">
            <v>cnt</v>
          </cell>
          <cell r="F107" t="str">
            <v>ASESORA DEL PLAN COLOMBIA</v>
          </cell>
          <cell r="G107">
            <v>0</v>
          </cell>
          <cell r="H107">
            <v>2076</v>
          </cell>
          <cell r="I107">
            <v>1000000</v>
          </cell>
          <cell r="J107">
            <v>1000000</v>
          </cell>
          <cell r="K107">
            <v>38077</v>
          </cell>
          <cell r="M107">
            <v>1000000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1000000</v>
          </cell>
        </row>
        <row r="108">
          <cell r="A108">
            <v>41423452</v>
          </cell>
          <cell r="B108" t="str">
            <v>MARIA ELIZABETH BARRERA ALARCON</v>
          </cell>
          <cell r="C108">
            <v>0</v>
          </cell>
          <cell r="D108" t="str">
            <v>FAMILIAS EN ACCION</v>
          </cell>
          <cell r="E108" t="str">
            <v>cnt</v>
          </cell>
          <cell r="F108" t="str">
            <v>COORDINADORA PROGRAMA FAMILIAS EN ACCION</v>
          </cell>
          <cell r="G108">
            <v>0</v>
          </cell>
          <cell r="H108">
            <v>2099</v>
          </cell>
          <cell r="I108">
            <v>1000000</v>
          </cell>
          <cell r="J108">
            <v>1000000</v>
          </cell>
          <cell r="K108">
            <v>38077</v>
          </cell>
          <cell r="M108">
            <v>1000000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1000000</v>
          </cell>
        </row>
        <row r="109">
          <cell r="A109">
            <v>41447799</v>
          </cell>
          <cell r="B109" t="str">
            <v>MARIA MARGARITA MONTOYA DIAZ</v>
          </cell>
          <cell r="C109">
            <v>0</v>
          </cell>
          <cell r="D109" t="str">
            <v>FAMILIAS EN ACCION</v>
          </cell>
          <cell r="E109" t="str">
            <v>cnt</v>
          </cell>
          <cell r="F109" t="str">
            <v>COORDINADORA PROGRAMA FAMILIAS EN ACCION</v>
          </cell>
          <cell r="G109">
            <v>0</v>
          </cell>
          <cell r="H109">
            <v>2125</v>
          </cell>
          <cell r="I109">
            <v>4000000</v>
          </cell>
          <cell r="J109">
            <v>4000000</v>
          </cell>
          <cell r="K109">
            <v>38077</v>
          </cell>
          <cell r="M109">
            <v>4000000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4000000</v>
          </cell>
        </row>
        <row r="110">
          <cell r="A110">
            <v>41535087</v>
          </cell>
          <cell r="B110" t="str">
            <v>TUSNELDA RUEDA SANDOVAL</v>
          </cell>
          <cell r="C110">
            <v>0</v>
          </cell>
          <cell r="D110" t="str">
            <v>JOVENES EN ACCION</v>
          </cell>
          <cell r="E110" t="str">
            <v>cnt</v>
          </cell>
          <cell r="F110" t="str">
            <v>COORDINADORA NACIONAL PROGRAMA JOVENES EN ACCION</v>
          </cell>
          <cell r="G110">
            <v>0</v>
          </cell>
          <cell r="H110">
            <v>2198</v>
          </cell>
          <cell r="I110">
            <v>2300000</v>
          </cell>
          <cell r="J110">
            <v>2300000</v>
          </cell>
          <cell r="K110">
            <v>37986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2300000</v>
          </cell>
          <cell r="R110">
            <v>0</v>
          </cell>
          <cell r="S110">
            <v>2300000</v>
          </cell>
        </row>
        <row r="111">
          <cell r="A111">
            <v>41576831</v>
          </cell>
          <cell r="B111" t="str">
            <v>SOFIA ESPERANZA MARIN CASTRO</v>
          </cell>
          <cell r="C111">
            <v>0</v>
          </cell>
          <cell r="D111" t="str">
            <v>JOVENES EN ACCION</v>
          </cell>
          <cell r="E111" t="str">
            <v>ops</v>
          </cell>
          <cell r="F111" t="str">
            <v>COORDINADORA NACIONAL DEL PROGRAMA JOVENES EN ACCIÓN -SENA</v>
          </cell>
          <cell r="G111">
            <v>0</v>
          </cell>
          <cell r="H111">
            <v>20030844</v>
          </cell>
          <cell r="I111">
            <v>3000000</v>
          </cell>
          <cell r="J111">
            <v>3000000</v>
          </cell>
          <cell r="K111">
            <v>37983</v>
          </cell>
          <cell r="M111">
            <v>3000000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3000000</v>
          </cell>
        </row>
        <row r="112">
          <cell r="A112">
            <v>41634261</v>
          </cell>
          <cell r="B112" t="str">
            <v>MARIA LUISA MUÑOZ MEJIA</v>
          </cell>
          <cell r="C112" t="str">
            <v xml:space="preserve"> CUNDINAMARCA ucr</v>
          </cell>
          <cell r="D112" t="str">
            <v>FAMILIAS EN ACCION</v>
          </cell>
          <cell r="E112" t="str">
            <v>cnt</v>
          </cell>
          <cell r="F112" t="str">
            <v>COORDINADORA PROGRAMA FAMILIAS EN ACCION</v>
          </cell>
          <cell r="G112">
            <v>0</v>
          </cell>
          <cell r="H112">
            <v>2126</v>
          </cell>
          <cell r="I112">
            <v>3000000</v>
          </cell>
          <cell r="J112">
            <v>3000000</v>
          </cell>
          <cell r="K112">
            <v>38077</v>
          </cell>
          <cell r="M112">
            <v>0</v>
          </cell>
          <cell r="N112">
            <v>0</v>
          </cell>
          <cell r="O112">
            <v>3000000</v>
          </cell>
          <cell r="P112">
            <v>0</v>
          </cell>
          <cell r="Q112">
            <v>0</v>
          </cell>
          <cell r="R112">
            <v>0</v>
          </cell>
          <cell r="S112">
            <v>3000000</v>
          </cell>
        </row>
        <row r="113">
          <cell r="A113">
            <v>41639167</v>
          </cell>
          <cell r="B113" t="str">
            <v>JUDITH UPEGUI ACOSTA</v>
          </cell>
          <cell r="C113" t="str">
            <v>BOGOTA</v>
          </cell>
          <cell r="D113" t="str">
            <v>DESARROLLO ALTERNATIVO</v>
          </cell>
          <cell r="E113" t="str">
            <v>cnt</v>
          </cell>
          <cell r="F113" t="str">
            <v>COORDINADOR DE LA UNIDAD DE DESARROLLO TECNICO Y SOCIAL DEL PROGRAMA DESARROLLO ALTERNATIVO</v>
          </cell>
          <cell r="G113" t="str">
            <v xml:space="preserve">CONSEJERIA PARA EL PLAN COLOMBIA </v>
          </cell>
          <cell r="H113">
            <v>2319</v>
          </cell>
          <cell r="I113">
            <v>1500000</v>
          </cell>
          <cell r="J113">
            <v>1500000</v>
          </cell>
          <cell r="K113">
            <v>38077</v>
          </cell>
          <cell r="M113">
            <v>1500000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1500000</v>
          </cell>
        </row>
        <row r="114">
          <cell r="A114">
            <v>41657127</v>
          </cell>
          <cell r="B114" t="str">
            <v>NOHORA MIRYAM GARCIA DE BOJACA</v>
          </cell>
          <cell r="C114">
            <v>0</v>
          </cell>
          <cell r="D114" t="str">
            <v>JOVENES EN ACCION</v>
          </cell>
          <cell r="E114" t="str">
            <v>cnt</v>
          </cell>
          <cell r="F114" t="str">
            <v>COORDINADORA NACIONAL PROGRAMA JOVENES EN ACCION</v>
          </cell>
          <cell r="G114">
            <v>0</v>
          </cell>
          <cell r="H114">
            <v>2181</v>
          </cell>
          <cell r="I114">
            <v>2300000</v>
          </cell>
          <cell r="J114">
            <v>2300000</v>
          </cell>
          <cell r="K114">
            <v>37986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2300000</v>
          </cell>
          <cell r="R114">
            <v>0</v>
          </cell>
          <cell r="S114">
            <v>2300000</v>
          </cell>
        </row>
        <row r="115">
          <cell r="A115">
            <v>41683359</v>
          </cell>
          <cell r="B115" t="str">
            <v>MARTHA PINZON SHNEIDER</v>
          </cell>
          <cell r="C115">
            <v>0</v>
          </cell>
          <cell r="D115" t="str">
            <v>JOVENES EN ACCION</v>
          </cell>
          <cell r="E115" t="str">
            <v>cnt</v>
          </cell>
          <cell r="F115" t="str">
            <v>COORDINADORA NACIONAL PROGRAMA JOVENES EN ACCION</v>
          </cell>
          <cell r="G115">
            <v>0</v>
          </cell>
          <cell r="H115">
            <v>2195</v>
          </cell>
          <cell r="I115">
            <v>5000000</v>
          </cell>
          <cell r="J115">
            <v>5000000</v>
          </cell>
          <cell r="K115">
            <v>37986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5000000</v>
          </cell>
          <cell r="R115">
            <v>0</v>
          </cell>
          <cell r="S115">
            <v>5000000</v>
          </cell>
        </row>
        <row r="116">
          <cell r="A116">
            <v>41744452</v>
          </cell>
          <cell r="B116" t="str">
            <v>MARIA HELENA BARRERA FIGUEROA</v>
          </cell>
          <cell r="C116" t="str">
            <v>BOGOTA</v>
          </cell>
          <cell r="D116" t="str">
            <v>EMPLEO EN ACCION</v>
          </cell>
          <cell r="E116" t="str">
            <v>cnt</v>
          </cell>
          <cell r="F116" t="str">
            <v>COORDINADOR DEL PROGRAMA EMPLEO EN ACCIÓN</v>
          </cell>
          <cell r="G116">
            <v>0</v>
          </cell>
          <cell r="H116">
            <v>2273</v>
          </cell>
          <cell r="I116">
            <v>5000000</v>
          </cell>
          <cell r="J116">
            <v>5000000</v>
          </cell>
          <cell r="K116">
            <v>38077</v>
          </cell>
          <cell r="M116">
            <v>5000000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5000000</v>
          </cell>
        </row>
        <row r="117">
          <cell r="A117">
            <v>41748386</v>
          </cell>
          <cell r="B117" t="str">
            <v>MIRYAM JANNETHE GONZALEZ MAYORGA</v>
          </cell>
          <cell r="C117">
            <v>0</v>
          </cell>
          <cell r="D117" t="str">
            <v>JOVENES EN ACCION</v>
          </cell>
          <cell r="E117" t="str">
            <v>cnt</v>
          </cell>
          <cell r="F117" t="str">
            <v>COORDINADORA NACIONAL PROGRAMA JOVENES EN ACCION</v>
          </cell>
          <cell r="G117">
            <v>0</v>
          </cell>
          <cell r="H117">
            <v>2184</v>
          </cell>
          <cell r="I117">
            <v>2300000</v>
          </cell>
          <cell r="J117">
            <v>2300000</v>
          </cell>
          <cell r="K117">
            <v>38077</v>
          </cell>
          <cell r="M117">
            <v>2300000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2300000</v>
          </cell>
        </row>
        <row r="118">
          <cell r="A118">
            <v>41779560</v>
          </cell>
          <cell r="B118" t="str">
            <v>MARTHA LUCIA VILLALOBOS HERNANDEZ</v>
          </cell>
          <cell r="C118" t="str">
            <v>BOGOTA</v>
          </cell>
          <cell r="D118" t="str">
            <v>CONVENIOS DE COOPERACION TECNICA</v>
          </cell>
          <cell r="E118" t="str">
            <v>cnt</v>
          </cell>
          <cell r="F118" t="str">
            <v>COORDINADOR CONVENIOS COOPERACION TECNICA E INTERINSTITUCIONAL DEL FIP</v>
          </cell>
          <cell r="G118" t="str">
            <v xml:space="preserve">CONSEJERIA PARA EL PLAN COLOMBIA </v>
          </cell>
          <cell r="H118">
            <v>2320</v>
          </cell>
          <cell r="I118">
            <v>1500000</v>
          </cell>
          <cell r="J118">
            <v>1500000</v>
          </cell>
          <cell r="K118">
            <v>38077</v>
          </cell>
          <cell r="M118">
            <v>1500000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1500000</v>
          </cell>
        </row>
        <row r="119">
          <cell r="A119">
            <v>41798458</v>
          </cell>
          <cell r="B119" t="str">
            <v>FLOR LIBIA GONZALEZ GOMEZ</v>
          </cell>
          <cell r="C119" t="str">
            <v>BOGOTA</v>
          </cell>
          <cell r="D119" t="str">
            <v>FINANCIERA</v>
          </cell>
          <cell r="E119" t="str">
            <v>cnt</v>
          </cell>
          <cell r="F119" t="str">
            <v>ASESOR DEL PLAN COLOMBIA PARA EL AREA DE PRESUPUESTO</v>
          </cell>
          <cell r="G119" t="str">
            <v>FINANCIERA</v>
          </cell>
          <cell r="H119">
            <v>2315</v>
          </cell>
          <cell r="I119">
            <v>1500000</v>
          </cell>
          <cell r="J119">
            <v>1500000</v>
          </cell>
          <cell r="K119">
            <v>38077</v>
          </cell>
          <cell r="M119">
            <v>1500000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1500000</v>
          </cell>
        </row>
        <row r="120">
          <cell r="A120">
            <v>41901549</v>
          </cell>
          <cell r="B120" t="str">
            <v>MARIA CATALINA ARCILA ALVAREZ</v>
          </cell>
          <cell r="C120">
            <v>0</v>
          </cell>
          <cell r="D120" t="str">
            <v>VEEDURIA EXTERNA</v>
          </cell>
          <cell r="E120" t="str">
            <v>cnt</v>
          </cell>
          <cell r="F120" t="str">
            <v>COORDINADOR VEEDURIA ESPECIAL FIP</v>
          </cell>
          <cell r="G120">
            <v>0</v>
          </cell>
          <cell r="H120">
            <v>2225</v>
          </cell>
          <cell r="I120">
            <v>3800000</v>
          </cell>
          <cell r="J120">
            <v>3800000</v>
          </cell>
          <cell r="K120">
            <v>37986</v>
          </cell>
          <cell r="M120">
            <v>3800000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3800000</v>
          </cell>
        </row>
        <row r="121">
          <cell r="A121">
            <v>41916551</v>
          </cell>
          <cell r="B121" t="str">
            <v>MARIA MERCEDES OSORIO RODRIGUEZ</v>
          </cell>
          <cell r="C121">
            <v>0</v>
          </cell>
          <cell r="D121" t="str">
            <v>FINANCIERA</v>
          </cell>
          <cell r="E121" t="str">
            <v>cnt</v>
          </cell>
          <cell r="F121" t="str">
            <v xml:space="preserve">DIRECTORA FINANCIERA DEL FIP </v>
          </cell>
          <cell r="G121">
            <v>0</v>
          </cell>
          <cell r="H121">
            <v>2150</v>
          </cell>
          <cell r="I121">
            <v>4000000</v>
          </cell>
          <cell r="J121">
            <v>4000000</v>
          </cell>
          <cell r="K121">
            <v>38077</v>
          </cell>
          <cell r="M121">
            <v>4000000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4000000</v>
          </cell>
        </row>
        <row r="122">
          <cell r="A122">
            <v>41924480</v>
          </cell>
          <cell r="B122" t="str">
            <v>CLAUDIA CONSTANZA CUERVO RESTREPO</v>
          </cell>
          <cell r="C122" t="str">
            <v>UCL MANIZALES</v>
          </cell>
          <cell r="D122" t="str">
            <v>JOVENES EN ACCION</v>
          </cell>
          <cell r="E122" t="str">
            <v>cnt</v>
          </cell>
          <cell r="F122" t="str">
            <v>COORDINADORA NACIONAL PROGRAMA JOVENES EN ACCION</v>
          </cell>
          <cell r="G122">
            <v>0</v>
          </cell>
          <cell r="H122">
            <v>2178</v>
          </cell>
          <cell r="I122">
            <v>2300000</v>
          </cell>
          <cell r="J122">
            <v>2300000</v>
          </cell>
          <cell r="K122">
            <v>37986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2300000</v>
          </cell>
          <cell r="R122">
            <v>0</v>
          </cell>
          <cell r="S122">
            <v>2300000</v>
          </cell>
        </row>
        <row r="123">
          <cell r="A123">
            <v>41933199</v>
          </cell>
          <cell r="B123" t="str">
            <v>MONICA MARIA CORREA JARAMILLO</v>
          </cell>
          <cell r="C123" t="str">
            <v>BOGOTA</v>
          </cell>
          <cell r="D123" t="str">
            <v>CONVENIOS DE COOPERACION TECNICA</v>
          </cell>
          <cell r="E123" t="str">
            <v>cnt</v>
          </cell>
          <cell r="F123" t="str">
            <v>COORDIANDOR DE CONVENIOS DE COOPERACIÓN TÉCNICA INTERNACIONAL E INTERINSTITUCIONALES DEL PLAN COLOMBIA</v>
          </cell>
          <cell r="G123" t="str">
            <v>ALTA CONSEJERIA PARA EL PLAN COLOMBIA</v>
          </cell>
          <cell r="H123">
            <v>2251</v>
          </cell>
          <cell r="I123">
            <v>2500000</v>
          </cell>
          <cell r="J123">
            <v>2500000</v>
          </cell>
          <cell r="K123">
            <v>38077</v>
          </cell>
          <cell r="M123">
            <v>2500000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2500000</v>
          </cell>
        </row>
        <row r="124">
          <cell r="A124">
            <v>41938991</v>
          </cell>
          <cell r="B124" t="str">
            <v>MARIA JULIANA PALACIO URIBE</v>
          </cell>
          <cell r="C124">
            <v>0</v>
          </cell>
          <cell r="D124" t="str">
            <v>JURIDICA</v>
          </cell>
          <cell r="E124" t="str">
            <v>cnt</v>
          </cell>
          <cell r="F124" t="str">
            <v>DIRECTORA OFICINA JURIDICA DEL FIP</v>
          </cell>
          <cell r="G124">
            <v>0</v>
          </cell>
          <cell r="H124">
            <v>2212</v>
          </cell>
          <cell r="I124">
            <v>3500000</v>
          </cell>
          <cell r="J124">
            <v>3500000</v>
          </cell>
          <cell r="K124">
            <v>37986</v>
          </cell>
          <cell r="M124">
            <v>3500000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3500000</v>
          </cell>
        </row>
        <row r="125">
          <cell r="A125">
            <v>42782475</v>
          </cell>
          <cell r="B125" t="str">
            <v>GLORIA LUCIA TABORDA AREIZA</v>
          </cell>
          <cell r="C125" t="str">
            <v>UCR ANTIOQUIA</v>
          </cell>
          <cell r="D125" t="str">
            <v>FAMILIAS EN ACCION</v>
          </cell>
          <cell r="E125" t="str">
            <v>cnt</v>
          </cell>
          <cell r="F125" t="str">
            <v>COORDINADORA PROGRAMA FAMILIAS EN ACCION</v>
          </cell>
          <cell r="G125">
            <v>0</v>
          </cell>
          <cell r="H125">
            <v>2258</v>
          </cell>
          <cell r="I125">
            <v>3400000</v>
          </cell>
          <cell r="J125">
            <v>3400000</v>
          </cell>
          <cell r="K125">
            <v>38077</v>
          </cell>
          <cell r="M125">
            <v>0</v>
          </cell>
          <cell r="N125">
            <v>0</v>
          </cell>
          <cell r="O125">
            <v>3400000</v>
          </cell>
          <cell r="P125">
            <v>0</v>
          </cell>
          <cell r="Q125">
            <v>0</v>
          </cell>
          <cell r="R125">
            <v>0</v>
          </cell>
          <cell r="S125">
            <v>3400000</v>
          </cell>
        </row>
        <row r="126">
          <cell r="A126">
            <v>42876907</v>
          </cell>
          <cell r="B126" t="str">
            <v>MARIA TERESA HERNANDEZ RAMIREZ</v>
          </cell>
          <cell r="C126">
            <v>0</v>
          </cell>
          <cell r="D126" t="str">
            <v>COMUNICACIONES</v>
          </cell>
          <cell r="E126" t="str">
            <v>cnt</v>
          </cell>
          <cell r="F126" t="str">
            <v>ASESORA DE COMUNICACIONES PLAN COLOMBIA</v>
          </cell>
          <cell r="G126">
            <v>0</v>
          </cell>
          <cell r="H126">
            <v>1026</v>
          </cell>
          <cell r="I126">
            <v>5000000</v>
          </cell>
          <cell r="J126">
            <v>5000000</v>
          </cell>
          <cell r="K126">
            <v>38077</v>
          </cell>
          <cell r="M126">
            <v>5000000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5000000</v>
          </cell>
        </row>
        <row r="127">
          <cell r="A127">
            <v>42890504</v>
          </cell>
          <cell r="B127" t="str">
            <v>GABRIELA GIRALDO CEBALLOS</v>
          </cell>
          <cell r="C127" t="str">
            <v>GERENCIA TECNICA</v>
          </cell>
          <cell r="D127" t="str">
            <v>FAMILIAS GUARDABOSQUES</v>
          </cell>
          <cell r="E127" t="str">
            <v>cnt</v>
          </cell>
          <cell r="F127" t="str">
            <v>COORDINADORA DE FAMILIAS GUARDABOSQUES DEL FIP</v>
          </cell>
          <cell r="G127">
            <v>0</v>
          </cell>
          <cell r="H127">
            <v>2253</v>
          </cell>
          <cell r="I127">
            <v>3500000</v>
          </cell>
          <cell r="J127">
            <v>3500000</v>
          </cell>
          <cell r="K127">
            <v>38077</v>
          </cell>
          <cell r="M127">
            <v>3500000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3500000</v>
          </cell>
        </row>
        <row r="128">
          <cell r="A128">
            <v>42961139</v>
          </cell>
          <cell r="B128" t="str">
            <v>GLORIA ST}ELLA GARCIA PORRAS</v>
          </cell>
          <cell r="C128">
            <v>0</v>
          </cell>
          <cell r="D128" t="str">
            <v>SISTEMAS</v>
          </cell>
          <cell r="E128" t="str">
            <v>cnt</v>
          </cell>
          <cell r="F128" t="str">
            <v>COORDINADOR SISTEMAS</v>
          </cell>
          <cell r="G128">
            <v>0</v>
          </cell>
          <cell r="H128">
            <v>1034</v>
          </cell>
          <cell r="I128">
            <v>4000000</v>
          </cell>
          <cell r="J128">
            <v>4000000</v>
          </cell>
          <cell r="K128">
            <v>38077</v>
          </cell>
          <cell r="M128">
            <v>4000000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4000000</v>
          </cell>
        </row>
        <row r="129">
          <cell r="A129">
            <v>45446338</v>
          </cell>
          <cell r="B129" t="str">
            <v>DORIS ZULUAGA TINOCO</v>
          </cell>
          <cell r="C129" t="str">
            <v>UCL CARTAGENA</v>
          </cell>
          <cell r="D129" t="str">
            <v>JOVENES EN ACCION</v>
          </cell>
          <cell r="E129" t="str">
            <v>cnt</v>
          </cell>
          <cell r="F129" t="str">
            <v>COORDINADORA NACIONAL PROGRAMA JOVENES EN ACCION</v>
          </cell>
          <cell r="G129">
            <v>0</v>
          </cell>
          <cell r="H129">
            <v>2204</v>
          </cell>
          <cell r="I129">
            <v>2300000</v>
          </cell>
          <cell r="J129">
            <v>2300000</v>
          </cell>
          <cell r="K129">
            <v>37986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2300000</v>
          </cell>
          <cell r="R129">
            <v>0</v>
          </cell>
          <cell r="S129">
            <v>2300000</v>
          </cell>
        </row>
        <row r="130">
          <cell r="A130">
            <v>46351362</v>
          </cell>
          <cell r="B130" t="str">
            <v>FANNY NUBIA GONZALEZ MORENO</v>
          </cell>
          <cell r="C130" t="str">
            <v>BOGOTA</v>
          </cell>
          <cell r="D130" t="str">
            <v>DESARROLLO ALTERNATIVO</v>
          </cell>
          <cell r="E130" t="str">
            <v>ops</v>
          </cell>
          <cell r="F130" t="str">
            <v>Coordinadora Programa Desarrollo Alternativo</v>
          </cell>
          <cell r="G130">
            <v>0</v>
          </cell>
          <cell r="H130">
            <v>20030836</v>
          </cell>
          <cell r="I130">
            <v>1800000</v>
          </cell>
          <cell r="J130">
            <v>1800000</v>
          </cell>
          <cell r="K130">
            <v>37986</v>
          </cell>
          <cell r="M130">
            <v>1800000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1800000</v>
          </cell>
        </row>
        <row r="131">
          <cell r="A131">
            <v>46357953</v>
          </cell>
          <cell r="B131" t="str">
            <v>MARTHA LILIA MORA MORENO</v>
          </cell>
          <cell r="C131">
            <v>0</v>
          </cell>
          <cell r="D131" t="str">
            <v>FINANCIERA</v>
          </cell>
          <cell r="E131" t="str">
            <v>cnt</v>
          </cell>
          <cell r="F131" t="str">
            <v xml:space="preserve">DIRECTORA FINANCIERA DEL FIP </v>
          </cell>
          <cell r="G131">
            <v>0</v>
          </cell>
          <cell r="H131">
            <v>2149</v>
          </cell>
          <cell r="I131">
            <v>1500000</v>
          </cell>
          <cell r="J131">
            <v>1500000</v>
          </cell>
          <cell r="K131">
            <v>38077</v>
          </cell>
          <cell r="M131">
            <v>1500000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1500000</v>
          </cell>
        </row>
        <row r="132">
          <cell r="A132">
            <v>46364262</v>
          </cell>
          <cell r="B132" t="str">
            <v>RITA HERNANDEZ MORENO</v>
          </cell>
          <cell r="C132">
            <v>0</v>
          </cell>
          <cell r="D132" t="str">
            <v>FAMILIAS EN ACCION</v>
          </cell>
          <cell r="E132" t="str">
            <v>cnt</v>
          </cell>
          <cell r="F132" t="str">
            <v>COORDINADORA PROGRAMA FAMILIAS EN ACCION</v>
          </cell>
          <cell r="G132">
            <v>0</v>
          </cell>
          <cell r="H132">
            <v>2116</v>
          </cell>
          <cell r="I132">
            <v>1000000</v>
          </cell>
          <cell r="J132">
            <v>1000000</v>
          </cell>
          <cell r="K132">
            <v>38077</v>
          </cell>
          <cell r="M132">
            <v>1000000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1000000</v>
          </cell>
        </row>
        <row r="133">
          <cell r="A133">
            <v>49690930</v>
          </cell>
          <cell r="B133" t="str">
            <v>MARTHA CECILIA PINILLA WADNIPAR</v>
          </cell>
          <cell r="C133">
            <v>0</v>
          </cell>
          <cell r="D133" t="str">
            <v>ARCHIVO - DAPR</v>
          </cell>
          <cell r="E133" t="str">
            <v>cnt</v>
          </cell>
          <cell r="F133" t="str">
            <v>ASESORA DEL PLAN COLOMBIA</v>
          </cell>
          <cell r="G133">
            <v>0</v>
          </cell>
          <cell r="H133">
            <v>2073</v>
          </cell>
          <cell r="I133">
            <v>1000000</v>
          </cell>
          <cell r="J133">
            <v>1000000</v>
          </cell>
          <cell r="K133">
            <v>38077</v>
          </cell>
          <cell r="M133">
            <v>1000000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1000000</v>
          </cell>
        </row>
        <row r="134">
          <cell r="A134">
            <v>51571477</v>
          </cell>
          <cell r="B134" t="str">
            <v>LUZ MARINA MARIN SALAMANCA</v>
          </cell>
          <cell r="C134">
            <v>0</v>
          </cell>
          <cell r="D134" t="str">
            <v>ADMINISTRATIVA</v>
          </cell>
          <cell r="E134" t="str">
            <v>cnt</v>
          </cell>
          <cell r="F134" t="str">
            <v>COORDINADOR ADMINISTRATIVO FIP</v>
          </cell>
          <cell r="G134">
            <v>0</v>
          </cell>
          <cell r="H134">
            <v>1015</v>
          </cell>
          <cell r="I134">
            <v>1500000</v>
          </cell>
          <cell r="J134">
            <v>1500000</v>
          </cell>
          <cell r="K134">
            <v>38077</v>
          </cell>
          <cell r="M134">
            <v>1500000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1500000</v>
          </cell>
        </row>
        <row r="135">
          <cell r="A135">
            <v>51585657</v>
          </cell>
          <cell r="B135" t="str">
            <v>JEANETH GARZON URREA</v>
          </cell>
          <cell r="C135">
            <v>0</v>
          </cell>
          <cell r="D135" t="str">
            <v>FINANCIERA</v>
          </cell>
          <cell r="E135" t="str">
            <v>cnt</v>
          </cell>
          <cell r="F135" t="str">
            <v>COORDINADOR DE TESORERIA FIP</v>
          </cell>
          <cell r="G135">
            <v>0</v>
          </cell>
          <cell r="H135">
            <v>1044</v>
          </cell>
          <cell r="I135">
            <v>2000000</v>
          </cell>
          <cell r="J135">
            <v>2000000</v>
          </cell>
          <cell r="K135">
            <v>38077</v>
          </cell>
          <cell r="M135">
            <v>2000000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2000000</v>
          </cell>
        </row>
        <row r="136">
          <cell r="A136">
            <v>51586050</v>
          </cell>
          <cell r="B136" t="str">
            <v>SONIA CADENA GONZALEZ</v>
          </cell>
          <cell r="C136">
            <v>0</v>
          </cell>
          <cell r="D136" t="str">
            <v>COMUNICACIONES</v>
          </cell>
          <cell r="E136" t="str">
            <v>cnt</v>
          </cell>
          <cell r="F136" t="str">
            <v>ASESORA DE COMUNICACIONES PLAN COLOMBIA</v>
          </cell>
          <cell r="G136">
            <v>0</v>
          </cell>
          <cell r="H136">
            <v>1025</v>
          </cell>
          <cell r="I136">
            <v>1500000</v>
          </cell>
          <cell r="J136">
            <v>1500000</v>
          </cell>
          <cell r="K136">
            <v>38077</v>
          </cell>
          <cell r="M136">
            <v>1500000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1500000</v>
          </cell>
        </row>
        <row r="137">
          <cell r="A137">
            <v>51586716</v>
          </cell>
          <cell r="B137" t="str">
            <v>RUTH MILADY CASTAÑEDA SALCEDO</v>
          </cell>
          <cell r="C137">
            <v>0</v>
          </cell>
          <cell r="D137" t="str">
            <v>FAMILIAS EN ACCION</v>
          </cell>
          <cell r="E137" t="str">
            <v>cnt</v>
          </cell>
          <cell r="F137" t="str">
            <v>COORDINADORA PROGRAMA FAMILIAS EN ACCION</v>
          </cell>
          <cell r="G137">
            <v>0</v>
          </cell>
          <cell r="H137">
            <v>2104</v>
          </cell>
          <cell r="I137">
            <v>1000000</v>
          </cell>
          <cell r="J137">
            <v>1000000</v>
          </cell>
          <cell r="K137">
            <v>38077</v>
          </cell>
          <cell r="M137">
            <v>1000000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1000000</v>
          </cell>
        </row>
        <row r="138">
          <cell r="A138">
            <v>51594335</v>
          </cell>
          <cell r="B138" t="str">
            <v>CLARA INES BELTRAN PARRADO</v>
          </cell>
          <cell r="C138" t="str">
            <v>BOGOTA</v>
          </cell>
          <cell r="D138" t="str">
            <v>FAMILIAS GUARDABOSQUES</v>
          </cell>
          <cell r="E138" t="str">
            <v>cnt</v>
          </cell>
          <cell r="F138" t="str">
            <v>COORDINADOR PROGRAMA DESARROLLO ALTERNATIVO</v>
          </cell>
          <cell r="G138" t="str">
            <v>PROGRAMA DESARROLLO ALTERNATIVO</v>
          </cell>
          <cell r="H138">
            <v>2317</v>
          </cell>
          <cell r="I138">
            <v>1500000</v>
          </cell>
          <cell r="J138">
            <v>1500000</v>
          </cell>
          <cell r="K138">
            <v>38077</v>
          </cell>
          <cell r="M138">
            <v>1500000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1500000</v>
          </cell>
        </row>
        <row r="139">
          <cell r="A139">
            <v>51594644</v>
          </cell>
          <cell r="B139" t="str">
            <v>MIREYA SILVA PRIETO</v>
          </cell>
          <cell r="C139">
            <v>0</v>
          </cell>
          <cell r="D139" t="str">
            <v>JOVENES EN ACCION</v>
          </cell>
          <cell r="E139" t="str">
            <v>cnt</v>
          </cell>
          <cell r="F139" t="str">
            <v>COORDINADORA NACIONAL PROGRAMA JOVENES EN ACCION</v>
          </cell>
          <cell r="G139">
            <v>0</v>
          </cell>
          <cell r="H139">
            <v>2200</v>
          </cell>
          <cell r="I139">
            <v>3500000</v>
          </cell>
          <cell r="J139">
            <v>3500000</v>
          </cell>
          <cell r="K139">
            <v>38077</v>
          </cell>
          <cell r="M139">
            <v>3500000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3500000</v>
          </cell>
        </row>
        <row r="140">
          <cell r="A140">
            <v>51641322</v>
          </cell>
          <cell r="B140" t="str">
            <v>PILAR BEIRA SILVA</v>
          </cell>
          <cell r="C140">
            <v>0</v>
          </cell>
          <cell r="D140" t="str">
            <v>FAMILIAS EN ACCION</v>
          </cell>
          <cell r="E140" t="str">
            <v>cnt</v>
          </cell>
          <cell r="F140" t="str">
            <v>COORDINADORA PROGRAMA FAMILIAS EN ACCION</v>
          </cell>
          <cell r="G140">
            <v>0</v>
          </cell>
          <cell r="H140">
            <v>2100</v>
          </cell>
          <cell r="I140">
            <v>4000000</v>
          </cell>
          <cell r="J140">
            <v>4000000</v>
          </cell>
          <cell r="K140">
            <v>38077</v>
          </cell>
          <cell r="M140">
            <v>4000000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4000000</v>
          </cell>
        </row>
        <row r="141">
          <cell r="A141">
            <v>51663097</v>
          </cell>
          <cell r="B141" t="str">
            <v>NOHORA SUSANA GARZON MARTA</v>
          </cell>
          <cell r="C141">
            <v>0</v>
          </cell>
          <cell r="D141" t="str">
            <v>FAMILIAS EN ACCION</v>
          </cell>
          <cell r="E141" t="str">
            <v>cnt</v>
          </cell>
          <cell r="F141" t="str">
            <v>COORDINADORA PROGRAMA FAMILIAS EN ACCION</v>
          </cell>
          <cell r="G141">
            <v>0</v>
          </cell>
          <cell r="H141">
            <v>2112</v>
          </cell>
          <cell r="I141">
            <v>5000000</v>
          </cell>
          <cell r="J141">
            <v>5000000</v>
          </cell>
          <cell r="K141">
            <v>38077</v>
          </cell>
          <cell r="M141">
            <v>5000000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5000000</v>
          </cell>
        </row>
        <row r="142">
          <cell r="A142">
            <v>51669921</v>
          </cell>
          <cell r="B142" t="str">
            <v>BERTHA EUFROCINA ZAMORA CORONADO</v>
          </cell>
          <cell r="C142">
            <v>0</v>
          </cell>
          <cell r="D142" t="str">
            <v>FINANCIERA</v>
          </cell>
          <cell r="E142" t="str">
            <v>cnt</v>
          </cell>
          <cell r="F142" t="str">
            <v>CONTADOR DEL FIP</v>
          </cell>
          <cell r="G142">
            <v>0</v>
          </cell>
          <cell r="H142">
            <v>2156</v>
          </cell>
          <cell r="I142">
            <v>4500000</v>
          </cell>
          <cell r="J142">
            <v>4500000</v>
          </cell>
          <cell r="K142">
            <v>38077</v>
          </cell>
          <cell r="M142">
            <v>4500000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4500000</v>
          </cell>
        </row>
        <row r="143">
          <cell r="A143">
            <v>51675476</v>
          </cell>
          <cell r="B143" t="str">
            <v>YANETH PRIETO FORERO</v>
          </cell>
          <cell r="C143" t="str">
            <v>BOGOTA</v>
          </cell>
          <cell r="D143" t="str">
            <v>FINANCIERA - GRUPO ESTONE</v>
          </cell>
          <cell r="E143" t="str">
            <v>ops</v>
          </cell>
          <cell r="F143" t="str">
            <v>Asesor Financiero FIP - Area de Contabilidad</v>
          </cell>
          <cell r="G143" t="str">
            <v>FINANCIERA - GRUPO ESTONE</v>
          </cell>
          <cell r="H143">
            <v>20030812</v>
          </cell>
          <cell r="I143">
            <v>2500000</v>
          </cell>
          <cell r="J143">
            <v>2500000</v>
          </cell>
          <cell r="K143">
            <v>37986</v>
          </cell>
          <cell r="M143">
            <v>2500000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2500000</v>
          </cell>
        </row>
        <row r="144">
          <cell r="A144">
            <v>51683622</v>
          </cell>
          <cell r="B144" t="str">
            <v>AHIDA JANETH BARRAGAN MARTINEZ</v>
          </cell>
          <cell r="C144">
            <v>0</v>
          </cell>
          <cell r="D144" t="str">
            <v>FAMILIAS EN ACCION</v>
          </cell>
          <cell r="E144" t="str">
            <v>cnt</v>
          </cell>
          <cell r="F144" t="str">
            <v>COORDINADORA PROGRAMA FAMILIAS EN ACCION</v>
          </cell>
          <cell r="G144">
            <v>0</v>
          </cell>
          <cell r="H144">
            <v>2097</v>
          </cell>
          <cell r="I144">
            <v>5000000</v>
          </cell>
          <cell r="J144">
            <v>5000000</v>
          </cell>
          <cell r="K144">
            <v>38077</v>
          </cell>
          <cell r="M144">
            <v>5000000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5000000</v>
          </cell>
        </row>
        <row r="145">
          <cell r="A145">
            <v>51693674</v>
          </cell>
          <cell r="B145" t="str">
            <v>RUTH NIETO ARIAS</v>
          </cell>
          <cell r="C145" t="str">
            <v>BOGOTA</v>
          </cell>
          <cell r="D145" t="str">
            <v>PLANEACION</v>
          </cell>
          <cell r="E145" t="str">
            <v>cnt</v>
          </cell>
          <cell r="F145" t="str">
            <v>COORDINADOR DE LA OFICINA DE PLANEACIÓN DE LA CONSEJERIA PARA EL PLAN COLOMBIA</v>
          </cell>
          <cell r="G145">
            <v>0</v>
          </cell>
          <cell r="H145">
            <v>2271</v>
          </cell>
          <cell r="I145">
            <v>2500000</v>
          </cell>
          <cell r="J145">
            <v>2500000</v>
          </cell>
          <cell r="K145">
            <v>38077</v>
          </cell>
          <cell r="M145">
            <v>2500000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2500000</v>
          </cell>
        </row>
        <row r="146">
          <cell r="A146">
            <v>51713015</v>
          </cell>
          <cell r="B146" t="str">
            <v>MARIA MAGDALENA RODRIGUEZ AMAYA</v>
          </cell>
          <cell r="C146">
            <v>0</v>
          </cell>
          <cell r="D146" t="str">
            <v>FINANCIERA</v>
          </cell>
          <cell r="E146" t="str">
            <v>cnt</v>
          </cell>
          <cell r="F146" t="str">
            <v>CONTADOR DEL FIP</v>
          </cell>
          <cell r="G146">
            <v>0</v>
          </cell>
          <cell r="H146">
            <v>2153</v>
          </cell>
          <cell r="I146">
            <v>2000000</v>
          </cell>
          <cell r="J146">
            <v>2000000</v>
          </cell>
          <cell r="K146">
            <v>38077</v>
          </cell>
          <cell r="M146">
            <v>2000000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2000000</v>
          </cell>
        </row>
        <row r="147">
          <cell r="A147">
            <v>51726520</v>
          </cell>
          <cell r="B147" t="str">
            <v>OMAYRA HOYOS ROJAS</v>
          </cell>
          <cell r="C147">
            <v>0</v>
          </cell>
          <cell r="D147" t="str">
            <v>FAMILIAS EN ACCION</v>
          </cell>
          <cell r="E147" t="str">
            <v>cnt</v>
          </cell>
          <cell r="F147" t="str">
            <v>COORDINADORA PROGRAMA FAMILIAS EN ACCION</v>
          </cell>
          <cell r="G147">
            <v>0</v>
          </cell>
          <cell r="H147">
            <v>2117</v>
          </cell>
          <cell r="I147">
            <v>2000000</v>
          </cell>
          <cell r="J147">
            <v>2000000</v>
          </cell>
          <cell r="K147">
            <v>38077</v>
          </cell>
          <cell r="M147">
            <v>2000000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2000000</v>
          </cell>
        </row>
        <row r="148">
          <cell r="A148">
            <v>51736258</v>
          </cell>
          <cell r="B148" t="str">
            <v>LUZ MARINA SALAZAR TRUJILLO</v>
          </cell>
          <cell r="C148">
            <v>0</v>
          </cell>
          <cell r="D148" t="str">
            <v>JURIDICA</v>
          </cell>
          <cell r="E148" t="str">
            <v>cnt</v>
          </cell>
          <cell r="F148" t="str">
            <v>DIRECTORA OFICINA JURIDICA DEL FIP</v>
          </cell>
          <cell r="G148">
            <v>0</v>
          </cell>
          <cell r="H148">
            <v>2205</v>
          </cell>
          <cell r="I148">
            <v>1600000</v>
          </cell>
          <cell r="J148">
            <v>1600000</v>
          </cell>
          <cell r="K148">
            <v>38077</v>
          </cell>
          <cell r="M148">
            <v>1600000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1600000</v>
          </cell>
        </row>
        <row r="149">
          <cell r="A149">
            <v>51787454</v>
          </cell>
          <cell r="B149" t="str">
            <v>CLAUDIA LEONOR LEON MORENO</v>
          </cell>
          <cell r="C149">
            <v>0</v>
          </cell>
          <cell r="D149" t="str">
            <v>FAMILIAS EN ACCION</v>
          </cell>
          <cell r="E149" t="str">
            <v>cnt</v>
          </cell>
          <cell r="F149" t="str">
            <v>COORDINADORA PROGRAMA FAMILIAS EN ACCION</v>
          </cell>
          <cell r="G149">
            <v>0</v>
          </cell>
          <cell r="H149">
            <v>2120</v>
          </cell>
          <cell r="I149">
            <v>4000000</v>
          </cell>
          <cell r="J149">
            <v>4000000</v>
          </cell>
          <cell r="K149">
            <v>38077</v>
          </cell>
          <cell r="M149">
            <v>4000000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4000000</v>
          </cell>
        </row>
        <row r="150">
          <cell r="A150">
            <v>51798112</v>
          </cell>
          <cell r="B150" t="str">
            <v>ELIZABETH TORRES NAVAS</v>
          </cell>
          <cell r="C150" t="str">
            <v>FAMILIAS EN ACCION</v>
          </cell>
          <cell r="D150" t="str">
            <v>FAMILIAS EN ACCION</v>
          </cell>
          <cell r="E150" t="str">
            <v>cnt</v>
          </cell>
          <cell r="F150" t="str">
            <v>COORDINADORA PROGRAMA FAMILIAS EN ACCION</v>
          </cell>
          <cell r="G150">
            <v>0</v>
          </cell>
          <cell r="H150">
            <v>2137</v>
          </cell>
          <cell r="I150">
            <v>3000000</v>
          </cell>
          <cell r="J150">
            <v>3000000</v>
          </cell>
          <cell r="K150">
            <v>38077</v>
          </cell>
          <cell r="M150">
            <v>3000000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3000000</v>
          </cell>
        </row>
        <row r="151">
          <cell r="A151">
            <v>51851424</v>
          </cell>
          <cell r="B151" t="str">
            <v>NIDIA AMPARO TORRADO RODRIGUEZ</v>
          </cell>
          <cell r="C151">
            <v>0</v>
          </cell>
          <cell r="D151" t="str">
            <v>FINANCIERA</v>
          </cell>
          <cell r="E151" t="str">
            <v>cnt</v>
          </cell>
          <cell r="F151" t="str">
            <v>TESORERO DEL FIP</v>
          </cell>
          <cell r="G151">
            <v>0</v>
          </cell>
          <cell r="H151">
            <v>2155</v>
          </cell>
          <cell r="I151">
            <v>1500000</v>
          </cell>
          <cell r="J151">
            <v>1500000</v>
          </cell>
          <cell r="K151">
            <v>38077</v>
          </cell>
          <cell r="M151">
            <v>1500000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1500000</v>
          </cell>
        </row>
        <row r="152">
          <cell r="A152">
            <v>51854863</v>
          </cell>
          <cell r="B152" t="str">
            <v>LUCIA ESTHER RODRIGUEZ MOJICA</v>
          </cell>
          <cell r="C152">
            <v>0</v>
          </cell>
          <cell r="D152" t="str">
            <v>DESARROLLO ALTERNATIVO</v>
          </cell>
          <cell r="E152" t="str">
            <v>cnt</v>
          </cell>
          <cell r="F152" t="str">
            <v>GERENTE TECNICO FIP O QUIEN ESTE DESIGNE</v>
          </cell>
          <cell r="G152">
            <v>0</v>
          </cell>
          <cell r="H152">
            <v>1005</v>
          </cell>
          <cell r="I152">
            <v>3700000</v>
          </cell>
          <cell r="J152">
            <v>3700000</v>
          </cell>
          <cell r="K152">
            <v>38077</v>
          </cell>
          <cell r="M152">
            <v>3700000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3700000</v>
          </cell>
        </row>
        <row r="153">
          <cell r="A153">
            <v>51857299</v>
          </cell>
          <cell r="B153" t="str">
            <v>EMMA STELLA GALAN GONZALEZ</v>
          </cell>
          <cell r="C153">
            <v>0</v>
          </cell>
          <cell r="D153" t="str">
            <v>FINANCIERA</v>
          </cell>
          <cell r="E153" t="str">
            <v>cnt</v>
          </cell>
          <cell r="F153" t="str">
            <v>DIRECTOR FINANCIERO FIP</v>
          </cell>
          <cell r="G153">
            <v>0</v>
          </cell>
          <cell r="H153">
            <v>1041</v>
          </cell>
          <cell r="I153">
            <v>4000000</v>
          </cell>
          <cell r="J153">
            <v>4000000</v>
          </cell>
          <cell r="K153">
            <v>38077</v>
          </cell>
          <cell r="M153">
            <v>4000000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4000000</v>
          </cell>
        </row>
        <row r="154">
          <cell r="A154">
            <v>51906785</v>
          </cell>
          <cell r="B154" t="str">
            <v>LUZ DARY GONZALEZ POVEDA</v>
          </cell>
          <cell r="C154">
            <v>0</v>
          </cell>
          <cell r="D154" t="str">
            <v>ARCHIVO - DAPR</v>
          </cell>
          <cell r="E154" t="str">
            <v>cnt</v>
          </cell>
          <cell r="F154" t="str">
            <v>COORDINADOR ADMINISTRATIVO FIP</v>
          </cell>
          <cell r="G154">
            <v>0</v>
          </cell>
          <cell r="H154">
            <v>1022</v>
          </cell>
          <cell r="I154">
            <v>1000000</v>
          </cell>
          <cell r="J154">
            <v>1000000</v>
          </cell>
          <cell r="K154">
            <v>38077</v>
          </cell>
          <cell r="M154">
            <v>1000000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1000000</v>
          </cell>
        </row>
        <row r="155">
          <cell r="A155">
            <v>51922658</v>
          </cell>
          <cell r="B155" t="str">
            <v>LUZ JEANNETH RAMIREZ SILVA</v>
          </cell>
          <cell r="C155" t="str">
            <v>BOGOTA</v>
          </cell>
          <cell r="D155" t="str">
            <v>COMUNICACIONES</v>
          </cell>
          <cell r="E155" t="str">
            <v>ops</v>
          </cell>
          <cell r="F155" t="str">
            <v>Asesora  FIP - Directora de Comunicaciones Plan Colombia</v>
          </cell>
          <cell r="G155">
            <v>0</v>
          </cell>
          <cell r="H155">
            <v>20030819</v>
          </cell>
          <cell r="I155">
            <v>2000000</v>
          </cell>
          <cell r="J155">
            <v>2000000</v>
          </cell>
          <cell r="K155">
            <v>37986</v>
          </cell>
          <cell r="M155">
            <v>2000000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2000000</v>
          </cell>
        </row>
        <row r="156">
          <cell r="A156">
            <v>51941702</v>
          </cell>
          <cell r="B156" t="str">
            <v>CLAUDIA CRISTINA CABRERA FIGUEREDO</v>
          </cell>
          <cell r="C156">
            <v>0</v>
          </cell>
          <cell r="D156" t="str">
            <v>FINANCIERA</v>
          </cell>
          <cell r="E156" t="str">
            <v>cnt</v>
          </cell>
          <cell r="F156" t="str">
            <v>DIRECTOR FINANCIERO FIP</v>
          </cell>
          <cell r="G156">
            <v>0</v>
          </cell>
          <cell r="H156">
            <v>1039</v>
          </cell>
          <cell r="I156">
            <v>4500000</v>
          </cell>
          <cell r="J156">
            <v>4500000</v>
          </cell>
          <cell r="K156">
            <v>38077</v>
          </cell>
          <cell r="M156">
            <v>4500000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4500000</v>
          </cell>
        </row>
        <row r="157">
          <cell r="A157">
            <v>51971754</v>
          </cell>
          <cell r="B157" t="str">
            <v>MIRYAM CECILIA CASTELLANOS GONZALEZ</v>
          </cell>
          <cell r="C157" t="str">
            <v>BOGOTA</v>
          </cell>
          <cell r="D157" t="str">
            <v>FAMILIAS GUARDABOSQUES</v>
          </cell>
          <cell r="E157" t="str">
            <v>cnt</v>
          </cell>
          <cell r="F157" t="str">
            <v>COORDINADOR PROGRAMA FAMILIAS GUARDABOSQUES</v>
          </cell>
          <cell r="G157" t="str">
            <v>CONSEJERIA PRESIDENCIAL PLAN COLOMBIA</v>
          </cell>
          <cell r="H157">
            <v>2279</v>
          </cell>
          <cell r="I157">
            <v>3000000</v>
          </cell>
          <cell r="J157">
            <v>3000000</v>
          </cell>
          <cell r="K157">
            <v>38077</v>
          </cell>
          <cell r="M157">
            <v>3000000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3000000</v>
          </cell>
        </row>
        <row r="158">
          <cell r="A158">
            <v>51981503</v>
          </cell>
          <cell r="B158" t="str">
            <v>CLAUDIA ANGELICA RAMIREZ SALAMANCA</v>
          </cell>
          <cell r="C158">
            <v>0</v>
          </cell>
          <cell r="D158" t="str">
            <v>FINANCIERA</v>
          </cell>
          <cell r="E158" t="str">
            <v>cnt</v>
          </cell>
          <cell r="F158" t="str">
            <v>COORDINADOR CENTRAL DE CUENTAS FIP</v>
          </cell>
          <cell r="G158">
            <v>0</v>
          </cell>
          <cell r="H158">
            <v>1049</v>
          </cell>
          <cell r="I158">
            <v>2000000</v>
          </cell>
          <cell r="J158">
            <v>2000000</v>
          </cell>
          <cell r="K158">
            <v>38077</v>
          </cell>
          <cell r="M158">
            <v>2000000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2000000</v>
          </cell>
        </row>
        <row r="159">
          <cell r="A159">
            <v>52030187</v>
          </cell>
          <cell r="B159" t="str">
            <v>ROSA HELENA MORA CORZO</v>
          </cell>
          <cell r="C159" t="str">
            <v>BOGOTA</v>
          </cell>
          <cell r="D159" t="str">
            <v>RED DE APOYO SOCIAL</v>
          </cell>
          <cell r="E159" t="str">
            <v>cnt</v>
          </cell>
          <cell r="F159" t="str">
            <v>COORDINADOR RED DE APOYO SOCIAL</v>
          </cell>
          <cell r="G159" t="str">
            <v xml:space="preserve">CONSEJERIA PARA EL PLAN COLOMBIA </v>
          </cell>
          <cell r="H159">
            <v>2318</v>
          </cell>
          <cell r="I159">
            <v>1500000</v>
          </cell>
          <cell r="J159">
            <v>1500000</v>
          </cell>
          <cell r="K159">
            <v>38077</v>
          </cell>
          <cell r="M159">
            <v>1500000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1500000</v>
          </cell>
        </row>
        <row r="160">
          <cell r="A160">
            <v>52035551</v>
          </cell>
          <cell r="B160" t="str">
            <v>ADRIANA ISABEL GUEVARA DIAZ</v>
          </cell>
          <cell r="C160">
            <v>0</v>
          </cell>
          <cell r="D160" t="str">
            <v>COMUNICACIONES</v>
          </cell>
          <cell r="E160" t="str">
            <v>cnt</v>
          </cell>
          <cell r="F160" t="str">
            <v>ASESORA DE COMUNICACIONES PLAN COLOMBIA</v>
          </cell>
          <cell r="G160">
            <v>0</v>
          </cell>
          <cell r="H160">
            <v>1029</v>
          </cell>
          <cell r="I160">
            <v>2000000</v>
          </cell>
          <cell r="J160">
            <v>2000000</v>
          </cell>
          <cell r="K160">
            <v>38077</v>
          </cell>
          <cell r="M160">
            <v>2000000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2000000</v>
          </cell>
        </row>
        <row r="161">
          <cell r="A161">
            <v>52051502</v>
          </cell>
          <cell r="B161" t="str">
            <v>LUISA ADRIANA MENDEZ SALAMANCA</v>
          </cell>
          <cell r="C161">
            <v>0</v>
          </cell>
          <cell r="D161" t="str">
            <v>FINANCIERA</v>
          </cell>
          <cell r="E161" t="str">
            <v>cnt</v>
          </cell>
          <cell r="F161" t="str">
            <v>TESORERO DEL FIP</v>
          </cell>
          <cell r="G161">
            <v>0</v>
          </cell>
          <cell r="H161">
            <v>2148</v>
          </cell>
          <cell r="I161">
            <v>2000000</v>
          </cell>
          <cell r="J161">
            <v>2000000</v>
          </cell>
          <cell r="K161">
            <v>38077</v>
          </cell>
          <cell r="M161">
            <v>2000000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2000000</v>
          </cell>
        </row>
        <row r="162">
          <cell r="A162">
            <v>52062586</v>
          </cell>
          <cell r="B162" t="str">
            <v>LINA DAIRY FORERO RODRIGUEZ</v>
          </cell>
          <cell r="C162">
            <v>0</v>
          </cell>
          <cell r="D162" t="str">
            <v>ARCHIVO - DAPR</v>
          </cell>
          <cell r="E162" t="str">
            <v>cnt</v>
          </cell>
          <cell r="F162" t="str">
            <v>COORDINADOR ADMINISTRATIVO FIP</v>
          </cell>
          <cell r="G162">
            <v>0</v>
          </cell>
          <cell r="H162">
            <v>1019</v>
          </cell>
          <cell r="I162">
            <v>1000000</v>
          </cell>
          <cell r="J162">
            <v>1000000</v>
          </cell>
          <cell r="K162">
            <v>38077</v>
          </cell>
          <cell r="M162">
            <v>1000000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1000000</v>
          </cell>
        </row>
        <row r="163">
          <cell r="A163">
            <v>52107805</v>
          </cell>
          <cell r="B163" t="str">
            <v>ERIKA ESMERALDA MARTINEZ ROMERO</v>
          </cell>
          <cell r="C163">
            <v>0</v>
          </cell>
          <cell r="D163" t="str">
            <v>FINANCIERA</v>
          </cell>
          <cell r="E163" t="str">
            <v>cnt</v>
          </cell>
          <cell r="F163" t="str">
            <v>COORDINADOR DE TESORERIA FIP</v>
          </cell>
          <cell r="G163">
            <v>0</v>
          </cell>
          <cell r="H163">
            <v>1050</v>
          </cell>
          <cell r="I163">
            <v>2000000</v>
          </cell>
          <cell r="J163">
            <v>2000000</v>
          </cell>
          <cell r="K163">
            <v>38077</v>
          </cell>
          <cell r="M163">
            <v>2000000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2000000</v>
          </cell>
        </row>
        <row r="164">
          <cell r="A164">
            <v>52111142</v>
          </cell>
          <cell r="B164" t="str">
            <v>MARIA PEÑA SARMIENTO</v>
          </cell>
          <cell r="C164" t="str">
            <v>BOGOTA</v>
          </cell>
          <cell r="D164" t="str">
            <v>PLANEACION</v>
          </cell>
          <cell r="E164" t="str">
            <v>cnt</v>
          </cell>
          <cell r="F164" t="str">
            <v>ASESORA PLAN COLOMBIA</v>
          </cell>
          <cell r="G164">
            <v>0</v>
          </cell>
          <cell r="H164">
            <v>2351</v>
          </cell>
          <cell r="I164">
            <v>1800000</v>
          </cell>
          <cell r="J164">
            <v>1800000</v>
          </cell>
          <cell r="K164">
            <v>38077</v>
          </cell>
          <cell r="M164">
            <v>1800000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1800000</v>
          </cell>
        </row>
        <row r="165">
          <cell r="A165">
            <v>52111488</v>
          </cell>
          <cell r="B165" t="str">
            <v>NIDIA PATRICIA VARELA ARISMENDY</v>
          </cell>
          <cell r="C165">
            <v>0</v>
          </cell>
          <cell r="D165" t="str">
            <v>EMPLEO EN ACCION</v>
          </cell>
          <cell r="E165" t="str">
            <v>cnt</v>
          </cell>
          <cell r="F165" t="str">
            <v>COORDINADOR DE EMPLEO EN ACCIÓN</v>
          </cell>
          <cell r="G165">
            <v>0</v>
          </cell>
          <cell r="H165">
            <v>2094</v>
          </cell>
          <cell r="I165">
            <v>1500000</v>
          </cell>
          <cell r="J165">
            <v>1500000</v>
          </cell>
          <cell r="K165">
            <v>38077</v>
          </cell>
          <cell r="M165">
            <v>1500000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1500000</v>
          </cell>
        </row>
        <row r="166">
          <cell r="A166">
            <v>52149533</v>
          </cell>
          <cell r="B166" t="str">
            <v>YENNY MARCELA GARZON LOPEZ</v>
          </cell>
          <cell r="C166" t="str">
            <v>BOGOTA</v>
          </cell>
          <cell r="D166" t="str">
            <v>DESARROLLO ALTERNATIVO</v>
          </cell>
          <cell r="E166" t="str">
            <v>cnt</v>
          </cell>
          <cell r="F166" t="str">
            <v>ASESOR DEL PLAN COLOMBIA PARA EL AREA DE GESTION ADMINISTRATIVA Y FINANCIERA DEL PROGRAMA DESARROLLO ALTERNATIVO</v>
          </cell>
          <cell r="G166" t="str">
            <v xml:space="preserve">CONSEJERIA PARA EL PLAN COLOMBIA </v>
          </cell>
          <cell r="H166">
            <v>2314</v>
          </cell>
          <cell r="I166">
            <v>1500000</v>
          </cell>
          <cell r="J166">
            <v>1500000</v>
          </cell>
          <cell r="K166">
            <v>38077</v>
          </cell>
          <cell r="M166">
            <v>1500000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1500000</v>
          </cell>
        </row>
        <row r="167">
          <cell r="A167">
            <v>52150666</v>
          </cell>
          <cell r="B167" t="str">
            <v>LEIDA KARINA URREGO RESTREPO</v>
          </cell>
          <cell r="C167">
            <v>0</v>
          </cell>
          <cell r="D167" t="str">
            <v>JOVENES EN ACCION</v>
          </cell>
          <cell r="E167" t="str">
            <v>ops</v>
          </cell>
          <cell r="F167" t="str">
            <v>COORDINADORA NACIONAL DEL PROGRAMA JOVENES EN ACCIÓN -SENA</v>
          </cell>
          <cell r="G167">
            <v>0</v>
          </cell>
          <cell r="H167">
            <v>20030843</v>
          </cell>
          <cell r="I167">
            <v>2500000</v>
          </cell>
          <cell r="J167">
            <v>2500000</v>
          </cell>
          <cell r="K167">
            <v>37983</v>
          </cell>
          <cell r="M167">
            <v>2500000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2500000</v>
          </cell>
        </row>
        <row r="168">
          <cell r="A168">
            <v>52155772</v>
          </cell>
          <cell r="B168" t="str">
            <v>MARCELA MARIA MURILLO  CALDERON</v>
          </cell>
          <cell r="C168">
            <v>0</v>
          </cell>
          <cell r="D168" t="str">
            <v>JOVENES EN ACCION</v>
          </cell>
          <cell r="E168" t="str">
            <v>cnt</v>
          </cell>
          <cell r="F168" t="str">
            <v>COORDINADORA NACIONAL PROGRAMA JOVENES EN ACCION</v>
          </cell>
          <cell r="G168">
            <v>0</v>
          </cell>
          <cell r="H168">
            <v>2190</v>
          </cell>
          <cell r="I168">
            <v>2681000</v>
          </cell>
          <cell r="J168">
            <v>2681000</v>
          </cell>
          <cell r="K168">
            <v>38077</v>
          </cell>
          <cell r="M168">
            <v>2681000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2681000</v>
          </cell>
        </row>
        <row r="169">
          <cell r="A169">
            <v>52171542</v>
          </cell>
          <cell r="B169" t="str">
            <v>ELIZABETH ACEVEDO ORDUÑA</v>
          </cell>
          <cell r="C169">
            <v>0</v>
          </cell>
          <cell r="D169" t="str">
            <v>SISTEMAS</v>
          </cell>
          <cell r="E169" t="str">
            <v>cnt</v>
          </cell>
          <cell r="F169" t="str">
            <v>COORDINADOR PRESUPUESTO FIP</v>
          </cell>
          <cell r="G169">
            <v>0</v>
          </cell>
          <cell r="H169">
            <v>1036</v>
          </cell>
          <cell r="I169">
            <v>1500000</v>
          </cell>
          <cell r="J169">
            <v>1500000</v>
          </cell>
          <cell r="K169">
            <v>38077</v>
          </cell>
          <cell r="M169">
            <v>1500000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1500000</v>
          </cell>
        </row>
        <row r="170">
          <cell r="A170">
            <v>52194814</v>
          </cell>
          <cell r="B170" t="str">
            <v>ANDREA DEL PILAR BAUTISTA GODOY</v>
          </cell>
          <cell r="C170">
            <v>0</v>
          </cell>
          <cell r="D170" t="str">
            <v>SISTEMAS</v>
          </cell>
          <cell r="E170" t="str">
            <v>cnt</v>
          </cell>
          <cell r="F170" t="str">
            <v>COORDINADOR DE SISTEMAS DEL FIP</v>
          </cell>
          <cell r="G170">
            <v>0</v>
          </cell>
          <cell r="H170">
            <v>2220</v>
          </cell>
          <cell r="I170">
            <v>3700000</v>
          </cell>
          <cell r="J170">
            <v>3700000</v>
          </cell>
          <cell r="K170">
            <v>38077</v>
          </cell>
          <cell r="M170">
            <v>3700000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3700000</v>
          </cell>
        </row>
        <row r="171">
          <cell r="A171">
            <v>52308799</v>
          </cell>
          <cell r="B171" t="str">
            <v>CLAUDIA PATRICIA AVENDAÑO BLANCO</v>
          </cell>
          <cell r="C171">
            <v>0</v>
          </cell>
          <cell r="D171" t="str">
            <v>FINANCIERA</v>
          </cell>
          <cell r="E171" t="str">
            <v>cnt</v>
          </cell>
          <cell r="F171" t="str">
            <v>COORDINADOR CONTABILIDAD FIP</v>
          </cell>
          <cell r="G171">
            <v>0</v>
          </cell>
          <cell r="H171">
            <v>1038</v>
          </cell>
          <cell r="I171">
            <v>2000000</v>
          </cell>
          <cell r="J171">
            <v>2000000</v>
          </cell>
          <cell r="K171">
            <v>38077</v>
          </cell>
          <cell r="M171">
            <v>2000000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2000000</v>
          </cell>
        </row>
        <row r="172">
          <cell r="A172">
            <v>52308907</v>
          </cell>
          <cell r="B172" t="str">
            <v>ELEONORA ARANGO CASTRILLON</v>
          </cell>
          <cell r="C172" t="str">
            <v>BOGOTA</v>
          </cell>
          <cell r="D172" t="str">
            <v>FAMILIAS GUARDABOSQUES</v>
          </cell>
          <cell r="E172" t="str">
            <v>cnt</v>
          </cell>
          <cell r="F172" t="str">
            <v>COORDINADORA DE DESARROLLO ALTERNATIVO</v>
          </cell>
          <cell r="G172" t="str">
            <v>FAMILIAS GUARDABOSQUES</v>
          </cell>
          <cell r="H172">
            <v>2354</v>
          </cell>
          <cell r="I172">
            <v>3000000</v>
          </cell>
          <cell r="J172">
            <v>3000000</v>
          </cell>
          <cell r="K172">
            <v>38077</v>
          </cell>
          <cell r="M172">
            <v>3000000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3000000</v>
          </cell>
        </row>
        <row r="173">
          <cell r="A173">
            <v>52312633</v>
          </cell>
          <cell r="B173" t="str">
            <v>CLAUDIA PILAR CASTELLANOS MOTTA</v>
          </cell>
          <cell r="C173">
            <v>0</v>
          </cell>
          <cell r="D173" t="str">
            <v>JOVENES EN ACCION</v>
          </cell>
          <cell r="E173" t="str">
            <v>cnt</v>
          </cell>
          <cell r="F173" t="str">
            <v>COORDINADORA NACIONAL PROGRAMA JOVENES EN ACCION</v>
          </cell>
          <cell r="G173">
            <v>0</v>
          </cell>
          <cell r="H173">
            <v>2175</v>
          </cell>
          <cell r="I173">
            <v>2300000</v>
          </cell>
          <cell r="J173">
            <v>2300000</v>
          </cell>
          <cell r="K173">
            <v>37986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2300000</v>
          </cell>
          <cell r="R173">
            <v>0</v>
          </cell>
          <cell r="S173">
            <v>2300000</v>
          </cell>
        </row>
        <row r="174">
          <cell r="A174">
            <v>52332989</v>
          </cell>
          <cell r="B174" t="str">
            <v>LILIANA MELGAREJO MARTINEZ</v>
          </cell>
          <cell r="C174">
            <v>0</v>
          </cell>
          <cell r="D174" t="str">
            <v>JOVENES EN ACCION</v>
          </cell>
          <cell r="E174" t="str">
            <v>cnt</v>
          </cell>
          <cell r="F174" t="str">
            <v>COORDINADORA NACIONAL PROGRAMA JOVENES EN ACCION</v>
          </cell>
          <cell r="G174">
            <v>0</v>
          </cell>
          <cell r="H174">
            <v>2188</v>
          </cell>
          <cell r="I174">
            <v>1100000</v>
          </cell>
          <cell r="J174">
            <v>1100000</v>
          </cell>
          <cell r="K174">
            <v>37986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1100000</v>
          </cell>
          <cell r="R174">
            <v>0</v>
          </cell>
          <cell r="S174">
            <v>1100000</v>
          </cell>
        </row>
        <row r="175">
          <cell r="A175">
            <v>52364777</v>
          </cell>
          <cell r="B175" t="str">
            <v>SONIA EDITH MORALES ALONSO</v>
          </cell>
          <cell r="C175" t="str">
            <v>BOGOTA</v>
          </cell>
          <cell r="D175" t="str">
            <v>INFRAESTRUCTURA PARA LA PAZ</v>
          </cell>
          <cell r="E175" t="str">
            <v>cnt</v>
          </cell>
          <cell r="F175" t="str">
            <v>DIRECTORA JURIDICA</v>
          </cell>
          <cell r="G175" t="str">
            <v xml:space="preserve">CONSEJERIA PARA EL PLAN COLOMBIA </v>
          </cell>
          <cell r="H175">
            <v>2302</v>
          </cell>
          <cell r="I175">
            <v>2600000</v>
          </cell>
          <cell r="J175">
            <v>2600000</v>
          </cell>
          <cell r="K175">
            <v>38077</v>
          </cell>
          <cell r="M175">
            <v>2600000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2600000</v>
          </cell>
        </row>
        <row r="176">
          <cell r="A176">
            <v>52388694</v>
          </cell>
          <cell r="B176" t="str">
            <v>LINA MARCELA BERMEO OVALLE</v>
          </cell>
          <cell r="C176">
            <v>0</v>
          </cell>
          <cell r="D176" t="str">
            <v>COMUNICACIONES</v>
          </cell>
          <cell r="E176" t="str">
            <v>cnt</v>
          </cell>
          <cell r="F176" t="str">
            <v>ASESORA DE COMUNICACIONES PLAN COLOMBIA</v>
          </cell>
          <cell r="G176">
            <v>0</v>
          </cell>
          <cell r="H176">
            <v>1024</v>
          </cell>
          <cell r="I176">
            <v>2100000</v>
          </cell>
          <cell r="J176">
            <v>2100000</v>
          </cell>
          <cell r="K176">
            <v>38077</v>
          </cell>
          <cell r="M176">
            <v>2100000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2100000</v>
          </cell>
        </row>
        <row r="177">
          <cell r="A177">
            <v>52389170</v>
          </cell>
          <cell r="B177" t="str">
            <v>CAROLINA MARIA DE LOS ANGELES GONZALEZ RODRIGUEZ</v>
          </cell>
          <cell r="C177">
            <v>0</v>
          </cell>
          <cell r="D177" t="str">
            <v>EMPLEO EN ACCION</v>
          </cell>
          <cell r="E177" t="str">
            <v>cnt</v>
          </cell>
          <cell r="F177" t="str">
            <v>COORDINADOR DE EMPLEO EN ACCIÓN</v>
          </cell>
          <cell r="G177">
            <v>0</v>
          </cell>
          <cell r="H177">
            <v>2087</v>
          </cell>
          <cell r="I177">
            <v>2500000</v>
          </cell>
          <cell r="J177">
            <v>2500000</v>
          </cell>
          <cell r="K177">
            <v>38077</v>
          </cell>
          <cell r="M177">
            <v>2500000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2500000</v>
          </cell>
        </row>
        <row r="178">
          <cell r="A178">
            <v>52390413</v>
          </cell>
          <cell r="B178" t="str">
            <v>CAROLINA RAMIREZ MOJICA</v>
          </cell>
          <cell r="C178">
            <v>0</v>
          </cell>
          <cell r="D178" t="str">
            <v>COMUNICACIONES</v>
          </cell>
          <cell r="E178" t="str">
            <v>cnt</v>
          </cell>
          <cell r="F178" t="str">
            <v>ASESORA DE COMUNICACIONES PLAN COLOMBIA</v>
          </cell>
          <cell r="G178">
            <v>0</v>
          </cell>
          <cell r="H178">
            <v>1027</v>
          </cell>
          <cell r="I178">
            <v>2700000</v>
          </cell>
          <cell r="J178">
            <v>2700000</v>
          </cell>
          <cell r="K178">
            <v>38077</v>
          </cell>
          <cell r="M178">
            <v>2700000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2700000</v>
          </cell>
        </row>
        <row r="179">
          <cell r="A179">
            <v>52420935</v>
          </cell>
          <cell r="B179" t="str">
            <v>JIMENA NIÑO CACERES</v>
          </cell>
          <cell r="C179" t="str">
            <v>BOGOTA</v>
          </cell>
          <cell r="D179" t="str">
            <v>DESARROLLO ALTERNATIVO</v>
          </cell>
          <cell r="E179" t="str">
            <v>cnt</v>
          </cell>
          <cell r="F179" t="str">
            <v>COORDINADOR AREA DE DESARROLLO TECNICO SOCIAL</v>
          </cell>
          <cell r="G179">
            <v>0</v>
          </cell>
          <cell r="H179">
            <v>2324</v>
          </cell>
          <cell r="I179">
            <v>4100000</v>
          </cell>
          <cell r="J179">
            <v>4100000</v>
          </cell>
          <cell r="K179">
            <v>38077</v>
          </cell>
          <cell r="M179">
            <v>4100000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4100000</v>
          </cell>
        </row>
        <row r="180">
          <cell r="A180">
            <v>52427935</v>
          </cell>
          <cell r="B180" t="str">
            <v>CAROLINA BUITRAGO RZONZEW</v>
          </cell>
          <cell r="C180">
            <v>0</v>
          </cell>
          <cell r="D180" t="str">
            <v>JURIDICA</v>
          </cell>
          <cell r="E180" t="str">
            <v>cnt</v>
          </cell>
          <cell r="F180" t="str">
            <v>DIRECTORA OFICINA JURIDICA DEL FIP</v>
          </cell>
          <cell r="G180">
            <v>0</v>
          </cell>
          <cell r="H180">
            <v>2207</v>
          </cell>
          <cell r="I180">
            <v>3500000</v>
          </cell>
          <cell r="J180">
            <v>3500000</v>
          </cell>
          <cell r="K180">
            <v>38077</v>
          </cell>
          <cell r="M180">
            <v>3500000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3500000</v>
          </cell>
        </row>
        <row r="181">
          <cell r="A181">
            <v>52436945</v>
          </cell>
          <cell r="B181" t="str">
            <v>NANCY CAROLINA PATARROYO ARIAS</v>
          </cell>
          <cell r="C181" t="str">
            <v>BOGOTA</v>
          </cell>
          <cell r="D181" t="str">
            <v>INFRAESTRUCTURA PARA LA PAZ</v>
          </cell>
          <cell r="E181" t="str">
            <v>cnt</v>
          </cell>
          <cell r="F181" t="str">
            <v>DIRECTOR DE INFRAESTRUCTURA</v>
          </cell>
          <cell r="G181" t="str">
            <v>CONSEJERA PARA EL PLAN COLOMBIA</v>
          </cell>
          <cell r="H181">
            <v>2316</v>
          </cell>
          <cell r="I181">
            <v>1500000</v>
          </cell>
          <cell r="J181">
            <v>1500000</v>
          </cell>
          <cell r="K181">
            <v>38077</v>
          </cell>
          <cell r="M181">
            <v>1500000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1500000</v>
          </cell>
        </row>
        <row r="182">
          <cell r="A182">
            <v>52450459</v>
          </cell>
          <cell r="B182" t="str">
            <v>NINA SHIRLEY MURILLO CRUZ</v>
          </cell>
          <cell r="C182" t="str">
            <v>BOGOTA</v>
          </cell>
          <cell r="D182" t="str">
            <v>EMPLEO EN ACCION</v>
          </cell>
          <cell r="E182" t="str">
            <v>cnt</v>
          </cell>
          <cell r="F182" t="str">
            <v>COORDINADOR PROGRAMA EMPLEO EN ACCION</v>
          </cell>
          <cell r="G182" t="str">
            <v>RED DE APOYO SOCIAL</v>
          </cell>
          <cell r="H182">
            <v>2288</v>
          </cell>
          <cell r="I182">
            <v>1000000</v>
          </cell>
          <cell r="J182">
            <v>1000000</v>
          </cell>
          <cell r="K182">
            <v>38077</v>
          </cell>
          <cell r="M182">
            <v>1000000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1000000</v>
          </cell>
        </row>
        <row r="183">
          <cell r="A183">
            <v>52505321</v>
          </cell>
          <cell r="B183" t="str">
            <v>JOHANNA ALEXANDRA GUZMAN GONZALEZ</v>
          </cell>
          <cell r="C183">
            <v>0</v>
          </cell>
          <cell r="D183" t="str">
            <v>JURIDICA</v>
          </cell>
          <cell r="E183" t="str">
            <v>cnt</v>
          </cell>
          <cell r="F183" t="str">
            <v>DIRECTORA OFICINA JURIDICA DEL FIP</v>
          </cell>
          <cell r="G183">
            <v>0</v>
          </cell>
          <cell r="H183">
            <v>2244</v>
          </cell>
          <cell r="I183">
            <v>1600000</v>
          </cell>
          <cell r="J183">
            <v>1600000</v>
          </cell>
          <cell r="K183">
            <v>38077</v>
          </cell>
          <cell r="M183">
            <v>1600000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1600000</v>
          </cell>
        </row>
        <row r="184">
          <cell r="A184">
            <v>52513709</v>
          </cell>
          <cell r="B184" t="str">
            <v>MONICA MARCELA MANTILLA SANDOVAL</v>
          </cell>
          <cell r="C184">
            <v>0</v>
          </cell>
          <cell r="D184" t="str">
            <v>FAMILIAS EN ACCION</v>
          </cell>
          <cell r="E184" t="str">
            <v>cnt</v>
          </cell>
          <cell r="F184" t="str">
            <v>COORDINADORA PROGRAMA FAMILIAS EN ACCION</v>
          </cell>
          <cell r="G184">
            <v>0</v>
          </cell>
          <cell r="H184">
            <v>2121</v>
          </cell>
          <cell r="I184">
            <v>3000000</v>
          </cell>
          <cell r="J184">
            <v>3000000</v>
          </cell>
          <cell r="K184">
            <v>38077</v>
          </cell>
          <cell r="M184">
            <v>3000000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3000000</v>
          </cell>
        </row>
        <row r="185">
          <cell r="A185">
            <v>52533043</v>
          </cell>
          <cell r="B185" t="str">
            <v>SANDRA PATRICIA COREA PALACIOS</v>
          </cell>
          <cell r="C185">
            <v>0</v>
          </cell>
          <cell r="D185" t="str">
            <v>INFRAESTRUCTURA PARA LA PAZ</v>
          </cell>
          <cell r="E185" t="str">
            <v>cnt</v>
          </cell>
          <cell r="F185" t="str">
            <v>COORDINADOR DE INFRAESTRUCTURA PARA LA PAZ</v>
          </cell>
          <cell r="G185">
            <v>0</v>
          </cell>
          <cell r="H185">
            <v>2169</v>
          </cell>
          <cell r="I185">
            <v>2600000</v>
          </cell>
          <cell r="J185">
            <v>2600000</v>
          </cell>
          <cell r="K185">
            <v>38077</v>
          </cell>
          <cell r="M185">
            <v>2600000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2600000</v>
          </cell>
        </row>
        <row r="186">
          <cell r="A186">
            <v>52561240</v>
          </cell>
          <cell r="B186" t="str">
            <v>DAYRA MARCELA ALDANA DIAZ</v>
          </cell>
          <cell r="C186">
            <v>0</v>
          </cell>
          <cell r="D186" t="str">
            <v>FINANCIERA</v>
          </cell>
          <cell r="E186" t="str">
            <v>cnt</v>
          </cell>
          <cell r="F186" t="str">
            <v>COORDINADOR CENTRAL DE CUENTAS FIP</v>
          </cell>
          <cell r="G186">
            <v>0</v>
          </cell>
          <cell r="H186">
            <v>1037</v>
          </cell>
          <cell r="I186">
            <v>3000000</v>
          </cell>
          <cell r="J186">
            <v>3000000</v>
          </cell>
          <cell r="K186">
            <v>38077</v>
          </cell>
          <cell r="M186">
            <v>3000000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3000000</v>
          </cell>
        </row>
        <row r="187">
          <cell r="A187">
            <v>52619434</v>
          </cell>
          <cell r="B187" t="str">
            <v>GINA MARIA CERVETTO PULIDO</v>
          </cell>
          <cell r="C187" t="str">
            <v>BOGOTA</v>
          </cell>
          <cell r="D187" t="str">
            <v>INFRAESTRUCTURA PARA LA PAZ</v>
          </cell>
          <cell r="E187" t="str">
            <v>cnt</v>
          </cell>
          <cell r="F187" t="str">
            <v>COORDINADOR DE PROYECTOS DIRECCION DE INFRAESTRUCTURA PALN COLOMBIA FIP</v>
          </cell>
          <cell r="G187">
            <v>0</v>
          </cell>
          <cell r="H187">
            <v>2323</v>
          </cell>
          <cell r="I187">
            <v>2600000</v>
          </cell>
          <cell r="J187">
            <v>2600000</v>
          </cell>
          <cell r="K187">
            <v>38077</v>
          </cell>
          <cell r="M187">
            <v>2600000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2600000</v>
          </cell>
        </row>
        <row r="188">
          <cell r="A188">
            <v>52622034</v>
          </cell>
          <cell r="B188" t="str">
            <v>INDIRA MARGARITA OTERO MONSALVE</v>
          </cell>
          <cell r="C188" t="str">
            <v>BOGOTA</v>
          </cell>
          <cell r="D188" t="str">
            <v>JURIDICA</v>
          </cell>
          <cell r="E188" t="str">
            <v>cnt</v>
          </cell>
          <cell r="F188" t="str">
            <v>DIRECTORA JURIDICA</v>
          </cell>
          <cell r="G188" t="str">
            <v xml:space="preserve">CONSEJERIA PARA EL PLAN COLOMBIA </v>
          </cell>
          <cell r="H188">
            <v>2300</v>
          </cell>
          <cell r="I188">
            <v>3500000</v>
          </cell>
          <cell r="J188">
            <v>3500000</v>
          </cell>
          <cell r="K188">
            <v>37986</v>
          </cell>
          <cell r="M188">
            <v>3500000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3500000</v>
          </cell>
        </row>
        <row r="189">
          <cell r="A189">
            <v>52848075</v>
          </cell>
          <cell r="B189" t="str">
            <v>CLARA LEONOR TELLEZ NAVARRO</v>
          </cell>
          <cell r="C189">
            <v>0</v>
          </cell>
          <cell r="D189" t="str">
            <v>COMUNICACIONES</v>
          </cell>
          <cell r="E189" t="str">
            <v>cnt</v>
          </cell>
          <cell r="F189" t="str">
            <v>ASESORA DE COMUNICACIONES PLAN COLOMBIA</v>
          </cell>
          <cell r="G189">
            <v>0</v>
          </cell>
          <cell r="H189">
            <v>1028</v>
          </cell>
          <cell r="I189">
            <v>1500000</v>
          </cell>
          <cell r="J189">
            <v>1500000</v>
          </cell>
          <cell r="K189">
            <v>38077</v>
          </cell>
          <cell r="M189">
            <v>1500000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1500000</v>
          </cell>
        </row>
        <row r="190">
          <cell r="A190">
            <v>52861455</v>
          </cell>
          <cell r="B190" t="str">
            <v>EVITA DEL PILAR OSPINA MARIN</v>
          </cell>
          <cell r="C190">
            <v>0</v>
          </cell>
          <cell r="D190" t="str">
            <v>JURIDICA</v>
          </cell>
          <cell r="E190" t="str">
            <v>cnt</v>
          </cell>
          <cell r="F190" t="str">
            <v>DIRECTORA OFICINA JURIDICA DEL FIP</v>
          </cell>
          <cell r="G190">
            <v>0</v>
          </cell>
          <cell r="H190">
            <v>2213</v>
          </cell>
          <cell r="I190">
            <v>1600000</v>
          </cell>
          <cell r="J190">
            <v>1600000</v>
          </cell>
          <cell r="K190">
            <v>38077</v>
          </cell>
          <cell r="M190">
            <v>1600000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1600000</v>
          </cell>
        </row>
        <row r="191">
          <cell r="A191">
            <v>55166331</v>
          </cell>
          <cell r="B191" t="str">
            <v>MARIA VICTORIA VEGA BARRETO</v>
          </cell>
          <cell r="C191">
            <v>0</v>
          </cell>
          <cell r="D191" t="str">
            <v>FAMILIAS EN ACCION</v>
          </cell>
          <cell r="E191" t="str">
            <v>cnt</v>
          </cell>
          <cell r="F191" t="str">
            <v>COORDINADORA PROGRAMA FAMILIAS EN ACCION</v>
          </cell>
          <cell r="G191">
            <v>0</v>
          </cell>
          <cell r="H191">
            <v>2139</v>
          </cell>
          <cell r="I191">
            <v>4000000</v>
          </cell>
          <cell r="J191">
            <v>4000000</v>
          </cell>
          <cell r="K191">
            <v>38077</v>
          </cell>
          <cell r="M191">
            <v>4000000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4000000</v>
          </cell>
        </row>
        <row r="192">
          <cell r="A192">
            <v>60352526</v>
          </cell>
          <cell r="B192" t="str">
            <v>ALEXANDRA RIVERA OLIVARES</v>
          </cell>
          <cell r="C192" t="str">
            <v>UCR NORTE DE SANTANDER</v>
          </cell>
          <cell r="D192" t="str">
            <v>FAMILIAS EN ACCION</v>
          </cell>
          <cell r="E192" t="str">
            <v>cnt</v>
          </cell>
          <cell r="F192" t="str">
            <v>COORDINADORA PROGRAMA FAMILIAS EN ACCION</v>
          </cell>
          <cell r="G192">
            <v>0</v>
          </cell>
          <cell r="H192">
            <v>2135</v>
          </cell>
          <cell r="I192">
            <v>3400000</v>
          </cell>
          <cell r="J192">
            <v>3400000</v>
          </cell>
          <cell r="K192">
            <v>38077</v>
          </cell>
          <cell r="M192">
            <v>0</v>
          </cell>
          <cell r="N192">
            <v>0</v>
          </cell>
          <cell r="O192">
            <v>3400000</v>
          </cell>
          <cell r="P192">
            <v>0</v>
          </cell>
          <cell r="Q192">
            <v>0</v>
          </cell>
          <cell r="R192">
            <v>0</v>
          </cell>
          <cell r="S192">
            <v>3400000</v>
          </cell>
        </row>
        <row r="193">
          <cell r="A193">
            <v>63282415</v>
          </cell>
          <cell r="B193" t="str">
            <v>ESTHER VEGA BLANCO</v>
          </cell>
          <cell r="C193" t="str">
            <v>UCL BUCARAMANGA</v>
          </cell>
          <cell r="D193" t="str">
            <v>JOVENES EN ACCION</v>
          </cell>
          <cell r="E193" t="str">
            <v>cnt</v>
          </cell>
          <cell r="F193" t="str">
            <v>COORDINADORA NACIONAL PROGRAMA JOVENES EN ACCION</v>
          </cell>
          <cell r="G193">
            <v>0</v>
          </cell>
          <cell r="H193">
            <v>2202</v>
          </cell>
          <cell r="I193">
            <v>2300000</v>
          </cell>
          <cell r="J193">
            <v>2300000</v>
          </cell>
          <cell r="K193">
            <v>37986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2300000</v>
          </cell>
          <cell r="R193">
            <v>0</v>
          </cell>
          <cell r="S193">
            <v>2300000</v>
          </cell>
        </row>
        <row r="194">
          <cell r="A194">
            <v>63511565</v>
          </cell>
          <cell r="B194" t="str">
            <v>LUZ ADRIANA FARFAN CUEVAS</v>
          </cell>
          <cell r="C194" t="str">
            <v>UCL BUCARAMANGA</v>
          </cell>
          <cell r="D194" t="str">
            <v>JOVENES EN ACCION</v>
          </cell>
          <cell r="E194" t="str">
            <v>cnt</v>
          </cell>
          <cell r="F194" t="str">
            <v>COORDINADORA NACIONAL PROGRAMA JOVENES EN ACCION</v>
          </cell>
          <cell r="G194">
            <v>0</v>
          </cell>
          <cell r="H194">
            <v>2179</v>
          </cell>
          <cell r="I194">
            <v>2300000</v>
          </cell>
          <cell r="J194">
            <v>2300000</v>
          </cell>
          <cell r="K194">
            <v>37986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2300000</v>
          </cell>
          <cell r="R194">
            <v>0</v>
          </cell>
          <cell r="S194">
            <v>2300000</v>
          </cell>
        </row>
        <row r="195">
          <cell r="A195">
            <v>65798635</v>
          </cell>
          <cell r="B195" t="str">
            <v>DIANA MARCELA GUZMAN DIAZ</v>
          </cell>
          <cell r="C195" t="str">
            <v>UCR TOLIMA</v>
          </cell>
          <cell r="D195" t="str">
            <v>FAMILIAS EN ACCION</v>
          </cell>
          <cell r="E195" t="str">
            <v>cnt</v>
          </cell>
          <cell r="F195" t="str">
            <v>COORDINADORA PROGRAMA FAMILIAS EN ACCION</v>
          </cell>
          <cell r="G195">
            <v>0</v>
          </cell>
          <cell r="H195">
            <v>2141</v>
          </cell>
          <cell r="I195">
            <v>3400000</v>
          </cell>
          <cell r="J195">
            <v>3400000</v>
          </cell>
          <cell r="K195">
            <v>37986</v>
          </cell>
          <cell r="M195">
            <v>0</v>
          </cell>
          <cell r="N195">
            <v>0</v>
          </cell>
          <cell r="O195">
            <v>3400000</v>
          </cell>
          <cell r="P195">
            <v>0</v>
          </cell>
          <cell r="Q195">
            <v>0</v>
          </cell>
          <cell r="R195">
            <v>0</v>
          </cell>
          <cell r="S195">
            <v>3400000</v>
          </cell>
        </row>
        <row r="196">
          <cell r="A196">
            <v>66864034</v>
          </cell>
          <cell r="B196" t="str">
            <v xml:space="preserve">CATALINA RESTREPO PRADO </v>
          </cell>
          <cell r="C196" t="str">
            <v>BOGOTA</v>
          </cell>
          <cell r="D196" t="str">
            <v>INFRAESTRUCTURA PARA LA PAZ</v>
          </cell>
          <cell r="E196" t="str">
            <v>cnt</v>
          </cell>
          <cell r="F196" t="str">
            <v>DIRECTOR DE INFRAESTRUCTURA</v>
          </cell>
          <cell r="G196" t="str">
            <v xml:space="preserve">CONSEJERIA PARA EL PLAN COLOMBIA </v>
          </cell>
          <cell r="H196">
            <v>2312</v>
          </cell>
          <cell r="I196">
            <v>4500000</v>
          </cell>
          <cell r="J196">
            <v>4500000</v>
          </cell>
          <cell r="K196">
            <v>38077</v>
          </cell>
          <cell r="M196">
            <v>4500000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4500000</v>
          </cell>
        </row>
        <row r="197">
          <cell r="A197">
            <v>71774658</v>
          </cell>
          <cell r="B197" t="str">
            <v>DANIEL SALDARRIAGA VELEZ</v>
          </cell>
          <cell r="C197" t="str">
            <v>ucl MEDELLIN</v>
          </cell>
          <cell r="D197" t="str">
            <v>JOVENES EN ACCION</v>
          </cell>
          <cell r="E197" t="str">
            <v>cnt</v>
          </cell>
          <cell r="F197" t="str">
            <v>COORDINADOR UNIDAD LOCAL PROGRAMA JOVENES EN ACCION</v>
          </cell>
          <cell r="G197" t="str">
            <v>COORDINACION UCL MEDELLIN</v>
          </cell>
          <cell r="H197">
            <v>2322</v>
          </cell>
          <cell r="I197">
            <v>2300000</v>
          </cell>
          <cell r="J197">
            <v>2300000</v>
          </cell>
          <cell r="K197">
            <v>37986</v>
          </cell>
          <cell r="M197">
            <v>0</v>
          </cell>
          <cell r="N197">
            <v>0</v>
          </cell>
          <cell r="O197">
            <v>2300000</v>
          </cell>
          <cell r="P197">
            <v>0</v>
          </cell>
          <cell r="Q197">
            <v>0</v>
          </cell>
          <cell r="R197">
            <v>0</v>
          </cell>
          <cell r="S197">
            <v>2300000</v>
          </cell>
        </row>
        <row r="198">
          <cell r="A198">
            <v>71775716</v>
          </cell>
          <cell r="B198" t="str">
            <v>SEBASTIAN CAMILO LARA OSPINA</v>
          </cell>
          <cell r="C198" t="str">
            <v>BOGOTA</v>
          </cell>
          <cell r="D198" t="str">
            <v>RED DE APOYO SOCIAL</v>
          </cell>
          <cell r="E198" t="str">
            <v>cnt</v>
          </cell>
          <cell r="F198" t="str">
            <v>COORDINADOR RED DE APOYO SOCIAL</v>
          </cell>
          <cell r="G198" t="str">
            <v>CONSEJERIA PRESIDENCIAL PLAN COLOMBIA</v>
          </cell>
          <cell r="H198">
            <v>2285</v>
          </cell>
          <cell r="I198">
            <v>2500000</v>
          </cell>
          <cell r="J198">
            <v>2500000</v>
          </cell>
          <cell r="K198">
            <v>38077</v>
          </cell>
          <cell r="M198">
            <v>2500000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2500000</v>
          </cell>
        </row>
        <row r="199">
          <cell r="A199">
            <v>73097685</v>
          </cell>
          <cell r="B199" t="str">
            <v>NESTOR ANIBAL HERRERA BOSSIO</v>
          </cell>
          <cell r="C199" t="str">
            <v>ucr SAN PABLO - SUR DE BOLIVAR</v>
          </cell>
          <cell r="D199" t="str">
            <v>COORDINACION NACIONAL DE REGIONALES</v>
          </cell>
          <cell r="E199" t="str">
            <v>cnt</v>
          </cell>
          <cell r="F199" t="str">
            <v>COORDINACION NACIONAL DE REGIONALES</v>
          </cell>
          <cell r="G199">
            <v>0</v>
          </cell>
          <cell r="H199">
            <v>2261</v>
          </cell>
          <cell r="I199">
            <v>3132000</v>
          </cell>
          <cell r="J199">
            <v>3132000</v>
          </cell>
          <cell r="K199">
            <v>38077</v>
          </cell>
          <cell r="M199">
            <v>0</v>
          </cell>
          <cell r="N199">
            <v>0</v>
          </cell>
          <cell r="O199">
            <v>3132000</v>
          </cell>
          <cell r="P199">
            <v>0</v>
          </cell>
          <cell r="Q199">
            <v>0</v>
          </cell>
          <cell r="R199">
            <v>0</v>
          </cell>
          <cell r="S199">
            <v>3132000</v>
          </cell>
        </row>
        <row r="200">
          <cell r="A200">
            <v>75089687</v>
          </cell>
          <cell r="B200" t="str">
            <v>JUAN JACOBO CALDERON VILLEGAS</v>
          </cell>
          <cell r="C200" t="str">
            <v>BOGOTA</v>
          </cell>
          <cell r="D200" t="str">
            <v>JURIDICA</v>
          </cell>
          <cell r="E200" t="str">
            <v>cnt</v>
          </cell>
          <cell r="F200" t="str">
            <v>DIRECTORA JURIDICA</v>
          </cell>
          <cell r="G200" t="str">
            <v xml:space="preserve">CONSEJERIA PARA EL PLAN COLOMBIA </v>
          </cell>
          <cell r="H200">
            <v>2303</v>
          </cell>
          <cell r="I200">
            <v>3500000</v>
          </cell>
          <cell r="J200">
            <v>3500000</v>
          </cell>
          <cell r="K200">
            <v>38077</v>
          </cell>
          <cell r="M200">
            <v>3500000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3500000</v>
          </cell>
        </row>
        <row r="201">
          <cell r="A201">
            <v>76228639</v>
          </cell>
          <cell r="B201" t="str">
            <v>ALVARO JOSE CORREA</v>
          </cell>
          <cell r="C201" t="str">
            <v>UCR POPAYAN</v>
          </cell>
          <cell r="D201" t="str">
            <v>FAMILIAS GUARDABOSQUES</v>
          </cell>
          <cell r="E201" t="str">
            <v>cnt</v>
          </cell>
          <cell r="F201" t="str">
            <v>COORDIANDORA DEL PROGRAMA DESARROLLO ALTERNATIVO</v>
          </cell>
          <cell r="G201">
            <v>0</v>
          </cell>
          <cell r="H201">
            <v>2338</v>
          </cell>
          <cell r="I201">
            <v>2500000</v>
          </cell>
          <cell r="J201">
            <v>2500000</v>
          </cell>
          <cell r="K201">
            <v>38077</v>
          </cell>
          <cell r="M201">
            <v>0</v>
          </cell>
          <cell r="N201">
            <v>0</v>
          </cell>
          <cell r="O201">
            <v>2500000</v>
          </cell>
          <cell r="P201">
            <v>0</v>
          </cell>
          <cell r="Q201">
            <v>0</v>
          </cell>
          <cell r="R201">
            <v>0</v>
          </cell>
          <cell r="S201">
            <v>2500000</v>
          </cell>
        </row>
        <row r="202">
          <cell r="A202">
            <v>77013982</v>
          </cell>
          <cell r="B202" t="str">
            <v>TITO MODESTO PUMAREJO HAZBUN</v>
          </cell>
          <cell r="C202" t="str">
            <v>UCR CESAR</v>
          </cell>
          <cell r="D202" t="str">
            <v>FAMILIAS EN ACCION</v>
          </cell>
          <cell r="E202" t="str">
            <v>cnt</v>
          </cell>
          <cell r="F202" t="str">
            <v>COORDINADORA PROGRAMA FAMILIAS EN ACCION</v>
          </cell>
          <cell r="G202">
            <v>0</v>
          </cell>
          <cell r="H202">
            <v>2130</v>
          </cell>
          <cell r="I202">
            <v>3400000</v>
          </cell>
          <cell r="J202">
            <v>3400000</v>
          </cell>
          <cell r="K202">
            <v>37986</v>
          </cell>
          <cell r="M202">
            <v>0</v>
          </cell>
          <cell r="N202">
            <v>0</v>
          </cell>
          <cell r="O202">
            <v>3400000</v>
          </cell>
          <cell r="P202">
            <v>0</v>
          </cell>
          <cell r="Q202">
            <v>0</v>
          </cell>
          <cell r="R202">
            <v>0</v>
          </cell>
          <cell r="S202">
            <v>3400000</v>
          </cell>
        </row>
        <row r="203">
          <cell r="A203">
            <v>79050193</v>
          </cell>
          <cell r="B203" t="str">
            <v>WILLIAM CASTILLO JIMENEZ</v>
          </cell>
          <cell r="C203">
            <v>0</v>
          </cell>
          <cell r="D203" t="str">
            <v>CONTROL INTERNO</v>
          </cell>
          <cell r="E203" t="str">
            <v>cnt</v>
          </cell>
          <cell r="F203" t="str">
            <v>JEFE OFICINA CONTROL INTERNO DAPR</v>
          </cell>
          <cell r="G203">
            <v>0</v>
          </cell>
          <cell r="H203">
            <v>1031</v>
          </cell>
          <cell r="I203">
            <v>3700000</v>
          </cell>
          <cell r="J203">
            <v>3700000</v>
          </cell>
          <cell r="K203">
            <v>38077</v>
          </cell>
          <cell r="M203">
            <v>3700000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3700000</v>
          </cell>
        </row>
        <row r="204">
          <cell r="A204">
            <v>79101210</v>
          </cell>
          <cell r="B204" t="str">
            <v>ALEJANDRO GOMEZ ROBLEDO</v>
          </cell>
          <cell r="C204">
            <v>0</v>
          </cell>
          <cell r="D204" t="str">
            <v>FINANCIERA</v>
          </cell>
          <cell r="E204" t="str">
            <v>cnt</v>
          </cell>
          <cell r="F204" t="str">
            <v>COORDINADOR CONTABILIDAD FIP</v>
          </cell>
          <cell r="G204">
            <v>0</v>
          </cell>
          <cell r="H204">
            <v>1045</v>
          </cell>
          <cell r="I204">
            <v>2000000</v>
          </cell>
          <cell r="J204">
            <v>2000000</v>
          </cell>
          <cell r="K204">
            <v>38077</v>
          </cell>
          <cell r="M204">
            <v>2000000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2000000</v>
          </cell>
        </row>
        <row r="205">
          <cell r="A205">
            <v>79138838</v>
          </cell>
          <cell r="B205" t="str">
            <v>MIGUEL ANGEL OSTOS TRIANA</v>
          </cell>
          <cell r="C205">
            <v>0</v>
          </cell>
          <cell r="D205" t="str">
            <v>ADMINISTRATIVA</v>
          </cell>
          <cell r="E205" t="str">
            <v>cnt</v>
          </cell>
          <cell r="F205" t="str">
            <v>COORDINADOR ADMINISTRATIVO FIP</v>
          </cell>
          <cell r="G205">
            <v>0</v>
          </cell>
          <cell r="H205">
            <v>1016</v>
          </cell>
          <cell r="I205">
            <v>1400000</v>
          </cell>
          <cell r="J205">
            <v>1400000</v>
          </cell>
          <cell r="K205">
            <v>38077</v>
          </cell>
          <cell r="M205">
            <v>1400000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1400000</v>
          </cell>
        </row>
        <row r="206">
          <cell r="A206">
            <v>79149353</v>
          </cell>
          <cell r="B206" t="str">
            <v>ROBERTO ESCOBAR BORRERO</v>
          </cell>
          <cell r="C206" t="str">
            <v>BOGOTA</v>
          </cell>
          <cell r="D206" t="str">
            <v>EMPLEO EN ACCION</v>
          </cell>
          <cell r="E206" t="str">
            <v>cnt</v>
          </cell>
          <cell r="F206" t="str">
            <v>EMPLEO EN ACCION</v>
          </cell>
          <cell r="G206">
            <v>0</v>
          </cell>
          <cell r="H206">
            <v>2343</v>
          </cell>
          <cell r="I206">
            <v>2500000</v>
          </cell>
          <cell r="J206">
            <v>2500000</v>
          </cell>
          <cell r="K206">
            <v>38077</v>
          </cell>
          <cell r="M206">
            <v>2500000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2500000</v>
          </cell>
        </row>
        <row r="207">
          <cell r="A207">
            <v>79154310</v>
          </cell>
          <cell r="B207" t="str">
            <v>LUIS CARLOS JORGE CORRAL STRASSMANN</v>
          </cell>
          <cell r="C207">
            <v>0</v>
          </cell>
          <cell r="D207" t="str">
            <v>PLANEACION</v>
          </cell>
          <cell r="E207" t="str">
            <v>cnt</v>
          </cell>
          <cell r="F207" t="str">
            <v>GERENTE TECNICO DEL FIP</v>
          </cell>
          <cell r="G207">
            <v>0</v>
          </cell>
          <cell r="H207">
            <v>2166</v>
          </cell>
          <cell r="I207">
            <v>6500000</v>
          </cell>
          <cell r="J207">
            <v>6500000</v>
          </cell>
          <cell r="K207">
            <v>37986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6500000</v>
          </cell>
          <cell r="R207">
            <v>0</v>
          </cell>
          <cell r="S207">
            <v>6500000</v>
          </cell>
        </row>
        <row r="208">
          <cell r="A208">
            <v>79155729</v>
          </cell>
          <cell r="B208" t="str">
            <v>DAVID ALEJANDRO DIAZ GUERRERO</v>
          </cell>
          <cell r="C208">
            <v>0</v>
          </cell>
          <cell r="D208" t="str">
            <v>JURIDICA</v>
          </cell>
          <cell r="E208" t="str">
            <v>cnt</v>
          </cell>
          <cell r="F208" t="str">
            <v>DIRECTORA OFICINA JURIDICA DEL FIP</v>
          </cell>
          <cell r="G208">
            <v>0</v>
          </cell>
          <cell r="H208">
            <v>2208</v>
          </cell>
          <cell r="I208">
            <v>5200000</v>
          </cell>
          <cell r="J208">
            <v>5200000</v>
          </cell>
          <cell r="K208">
            <v>38077</v>
          </cell>
          <cell r="M208">
            <v>5200000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5200000</v>
          </cell>
        </row>
        <row r="209">
          <cell r="A209">
            <v>79264939</v>
          </cell>
          <cell r="B209" t="str">
            <v>HERMAMM  ORJUELA LOZANO</v>
          </cell>
          <cell r="C209" t="str">
            <v>UCR VILLAVICENCIO</v>
          </cell>
          <cell r="D209" t="str">
            <v>COORDINACION NACIONAL DE REGIONALES</v>
          </cell>
          <cell r="E209" t="str">
            <v>cnt</v>
          </cell>
          <cell r="F209" t="str">
            <v>DIRECCIÓN DE PLANEACIÓN</v>
          </cell>
          <cell r="G209" t="str">
            <v>COORDIANDOR REGIONAL DEL META</v>
          </cell>
          <cell r="H209">
            <v>2332</v>
          </cell>
          <cell r="I209">
            <v>2900000</v>
          </cell>
          <cell r="J209">
            <v>2900000</v>
          </cell>
          <cell r="K209">
            <v>37986</v>
          </cell>
          <cell r="M209">
            <v>0</v>
          </cell>
          <cell r="N209">
            <v>0</v>
          </cell>
          <cell r="O209">
            <v>2900000</v>
          </cell>
          <cell r="P209">
            <v>0</v>
          </cell>
          <cell r="Q209">
            <v>0</v>
          </cell>
          <cell r="R209">
            <v>0</v>
          </cell>
          <cell r="S209">
            <v>2900000</v>
          </cell>
        </row>
        <row r="210">
          <cell r="A210">
            <v>79278460</v>
          </cell>
          <cell r="B210" t="str">
            <v>JAIRO BOCANEGRA GUZMAN</v>
          </cell>
          <cell r="C210">
            <v>0</v>
          </cell>
          <cell r="D210" t="str">
            <v>FAMILIAS GUARDABOSQUES</v>
          </cell>
          <cell r="E210" t="str">
            <v>cnt</v>
          </cell>
          <cell r="F210" t="str">
            <v>COORDINADORA DE FAMILIAS GUARDABOSQUES DEL FIP</v>
          </cell>
          <cell r="G210">
            <v>0</v>
          </cell>
          <cell r="H210">
            <v>2167</v>
          </cell>
          <cell r="I210">
            <v>4100000</v>
          </cell>
          <cell r="J210">
            <v>4100000</v>
          </cell>
          <cell r="K210">
            <v>38077</v>
          </cell>
          <cell r="M210">
            <v>4100000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4100000</v>
          </cell>
        </row>
        <row r="211">
          <cell r="A211">
            <v>79295786</v>
          </cell>
          <cell r="B211" t="str">
            <v>CARLOS WILBER RAMOS VICTORIA</v>
          </cell>
          <cell r="C211">
            <v>0</v>
          </cell>
          <cell r="D211" t="str">
            <v>FAMILIAS EN ACCION</v>
          </cell>
          <cell r="E211" t="str">
            <v>cnt</v>
          </cell>
          <cell r="F211" t="str">
            <v>COORDINADORA PROGRAMA FAMILIAS EN ACCION</v>
          </cell>
          <cell r="G211">
            <v>0</v>
          </cell>
          <cell r="H211">
            <v>2132</v>
          </cell>
          <cell r="I211">
            <v>3400000</v>
          </cell>
          <cell r="J211">
            <v>3400000</v>
          </cell>
          <cell r="K211">
            <v>38077</v>
          </cell>
          <cell r="M211">
            <v>3400000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3400000</v>
          </cell>
        </row>
        <row r="212">
          <cell r="A212">
            <v>79296530</v>
          </cell>
          <cell r="B212" t="str">
            <v>LUIS FERNANDO CAICEDO RIVERA</v>
          </cell>
          <cell r="C212" t="str">
            <v>UCR TOLIMA</v>
          </cell>
          <cell r="D212" t="str">
            <v>FAMILIAS GUARDABOSQUES</v>
          </cell>
          <cell r="E212" t="str">
            <v>cnt</v>
          </cell>
          <cell r="F212" t="str">
            <v>DIRECTORA DE DESARROLLO ALTERNATIVO</v>
          </cell>
          <cell r="G212" t="str">
            <v>UCR TOLIMA</v>
          </cell>
          <cell r="H212">
            <v>2327</v>
          </cell>
          <cell r="I212">
            <v>2500000</v>
          </cell>
          <cell r="J212">
            <v>2500000</v>
          </cell>
          <cell r="K212">
            <v>38077</v>
          </cell>
          <cell r="M212">
            <v>0</v>
          </cell>
          <cell r="N212">
            <v>0</v>
          </cell>
          <cell r="O212">
            <v>2500000</v>
          </cell>
          <cell r="P212">
            <v>0</v>
          </cell>
          <cell r="Q212">
            <v>0</v>
          </cell>
          <cell r="R212">
            <v>0</v>
          </cell>
          <cell r="S212">
            <v>2500000</v>
          </cell>
        </row>
        <row r="213">
          <cell r="A213">
            <v>79333583</v>
          </cell>
          <cell r="B213" t="str">
            <v>AUGUSTO ORTEGA ARANGO</v>
          </cell>
          <cell r="C213" t="str">
            <v>BOGOTA</v>
          </cell>
          <cell r="D213" t="str">
            <v>CONTROL INTERNO</v>
          </cell>
          <cell r="E213" t="str">
            <v>cnt</v>
          </cell>
          <cell r="F213" t="str">
            <v>JEFE DE LA OFICINA DE CONTROL INTERNO DEL DAPR</v>
          </cell>
          <cell r="G213" t="str">
            <v>DARP</v>
          </cell>
          <cell r="H213">
            <v>2291</v>
          </cell>
          <cell r="I213">
            <v>3700000</v>
          </cell>
          <cell r="J213">
            <v>3700000</v>
          </cell>
          <cell r="K213">
            <v>38077</v>
          </cell>
          <cell r="M213">
            <v>3700000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3700000</v>
          </cell>
        </row>
        <row r="214">
          <cell r="A214">
            <v>79349009</v>
          </cell>
          <cell r="B214" t="str">
            <v>ANDRES EDUARDO BEJARANO BEJARANO</v>
          </cell>
          <cell r="C214">
            <v>0</v>
          </cell>
          <cell r="D214" t="str">
            <v>CONTROL INTERNO</v>
          </cell>
          <cell r="E214" t="str">
            <v>cnt</v>
          </cell>
          <cell r="F214" t="str">
            <v>JEFE OFICINA CONTROL INTERNO DAPR</v>
          </cell>
          <cell r="G214">
            <v>0</v>
          </cell>
          <cell r="H214">
            <v>1030</v>
          </cell>
          <cell r="I214">
            <v>3700000</v>
          </cell>
          <cell r="J214">
            <v>3700000</v>
          </cell>
          <cell r="K214">
            <v>38077</v>
          </cell>
          <cell r="M214">
            <v>3700000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3700000</v>
          </cell>
        </row>
        <row r="215">
          <cell r="A215">
            <v>79374829</v>
          </cell>
          <cell r="B215" t="str">
            <v>ISIDORO PALACIOS RODRIGUEZ</v>
          </cell>
          <cell r="C215">
            <v>0</v>
          </cell>
          <cell r="D215" t="str">
            <v>FINANCIERA</v>
          </cell>
          <cell r="E215" t="str">
            <v>cnt</v>
          </cell>
          <cell r="F215" t="str">
            <v>JEFE DE PRESUPUESTO DEL FIP</v>
          </cell>
          <cell r="G215">
            <v>0</v>
          </cell>
          <cell r="H215">
            <v>2151</v>
          </cell>
          <cell r="I215">
            <v>3000000</v>
          </cell>
          <cell r="J215">
            <v>3000000</v>
          </cell>
          <cell r="K215">
            <v>38077</v>
          </cell>
          <cell r="M215">
            <v>3000000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3000000</v>
          </cell>
        </row>
        <row r="216">
          <cell r="A216">
            <v>79380257</v>
          </cell>
          <cell r="B216" t="str">
            <v>DELIO ADENAWER ATUESTA GARCIA</v>
          </cell>
          <cell r="C216">
            <v>0</v>
          </cell>
          <cell r="D216" t="str">
            <v>FAMILIAS EN ACCION</v>
          </cell>
          <cell r="E216" t="str">
            <v>cnt</v>
          </cell>
          <cell r="F216" t="str">
            <v>COORDINADORA PROGRAMA FAMILIAS EN ACCION</v>
          </cell>
          <cell r="G216">
            <v>0</v>
          </cell>
          <cell r="H216">
            <v>2096</v>
          </cell>
          <cell r="I216">
            <v>4000000</v>
          </cell>
          <cell r="J216">
            <v>4000000</v>
          </cell>
          <cell r="K216">
            <v>38077</v>
          </cell>
          <cell r="M216">
            <v>4000000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4000000</v>
          </cell>
        </row>
        <row r="217">
          <cell r="A217">
            <v>79397174</v>
          </cell>
          <cell r="B217" t="str">
            <v>LUIS FERNANDO BENAVIDES  TAFUR</v>
          </cell>
          <cell r="C217">
            <v>0</v>
          </cell>
          <cell r="D217" t="str">
            <v>SISTEMAS</v>
          </cell>
          <cell r="E217" t="str">
            <v>cnt</v>
          </cell>
          <cell r="F217" t="str">
            <v>COORDINADOR DE SISTEMAS DEL FIP</v>
          </cell>
          <cell r="G217">
            <v>0</v>
          </cell>
          <cell r="H217">
            <v>2221</v>
          </cell>
          <cell r="I217">
            <v>3700000</v>
          </cell>
          <cell r="J217">
            <v>3700000</v>
          </cell>
          <cell r="K217">
            <v>38077</v>
          </cell>
          <cell r="M217">
            <v>3700000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3700000</v>
          </cell>
        </row>
        <row r="218">
          <cell r="A218">
            <v>79417779</v>
          </cell>
          <cell r="B218" t="str">
            <v>HERNANDO SANCHEZ CASTRO</v>
          </cell>
          <cell r="C218">
            <v>0</v>
          </cell>
          <cell r="D218" t="str">
            <v>FAMILIAS EN ACCION</v>
          </cell>
          <cell r="E218" t="str">
            <v>cnt</v>
          </cell>
          <cell r="F218" t="str">
            <v>COORDINADORA PROGRAMA FAMILIAS EN ACCION</v>
          </cell>
          <cell r="G218">
            <v>0</v>
          </cell>
          <cell r="H218">
            <v>2136</v>
          </cell>
          <cell r="I218">
            <v>4000000</v>
          </cell>
          <cell r="J218">
            <v>4000000</v>
          </cell>
          <cell r="K218">
            <v>38077</v>
          </cell>
          <cell r="M218">
            <v>4000000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4000000</v>
          </cell>
        </row>
        <row r="219">
          <cell r="A219">
            <v>79423478</v>
          </cell>
          <cell r="B219" t="str">
            <v>CARLOS ARCESIO VARGAS JIMENEZ</v>
          </cell>
          <cell r="C219">
            <v>0</v>
          </cell>
          <cell r="D219" t="str">
            <v>ARCHIVO - DAPR</v>
          </cell>
          <cell r="E219" t="str">
            <v>cnt</v>
          </cell>
          <cell r="F219" t="str">
            <v>ASESORA DEL PLAN COLOMBIA</v>
          </cell>
          <cell r="G219">
            <v>0</v>
          </cell>
          <cell r="H219">
            <v>2078</v>
          </cell>
          <cell r="I219">
            <v>3000000</v>
          </cell>
          <cell r="J219">
            <v>3000000</v>
          </cell>
          <cell r="K219">
            <v>38077</v>
          </cell>
          <cell r="M219">
            <v>3000000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3000000</v>
          </cell>
        </row>
        <row r="220">
          <cell r="A220">
            <v>79436030</v>
          </cell>
          <cell r="B220" t="str">
            <v>GERMAN VERGARA PEREZ</v>
          </cell>
          <cell r="C220">
            <v>0</v>
          </cell>
          <cell r="D220" t="str">
            <v>CORRESPONDENCIA - DAPR</v>
          </cell>
          <cell r="E220" t="str">
            <v>cnt</v>
          </cell>
          <cell r="F220" t="str">
            <v>JEFE OFICINA CORRESPONDENCIA DEL FIP</v>
          </cell>
          <cell r="G220">
            <v>0</v>
          </cell>
          <cell r="H220">
            <v>2079</v>
          </cell>
          <cell r="I220">
            <v>1100000</v>
          </cell>
          <cell r="J220">
            <v>1100000</v>
          </cell>
          <cell r="K220">
            <v>38077</v>
          </cell>
          <cell r="M220">
            <v>1100000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1100000</v>
          </cell>
        </row>
        <row r="221">
          <cell r="A221">
            <v>79445895</v>
          </cell>
          <cell r="B221" t="str">
            <v>JORGE HORACIO HERNANDEZ</v>
          </cell>
          <cell r="C221" t="str">
            <v>BOGOTA</v>
          </cell>
          <cell r="D221" t="str">
            <v>FAMILIAS GUARDABOSQUES</v>
          </cell>
          <cell r="E221" t="str">
            <v>cnt</v>
          </cell>
          <cell r="F221" t="str">
            <v>COORDINADORA DE DESARROLLO ALTERNATIVO</v>
          </cell>
          <cell r="G221" t="str">
            <v>FAMILIAS GUARDABOSQUES</v>
          </cell>
          <cell r="H221">
            <v>2355</v>
          </cell>
          <cell r="I221">
            <v>3000000</v>
          </cell>
          <cell r="J221">
            <v>3000000</v>
          </cell>
          <cell r="K221">
            <v>38077</v>
          </cell>
          <cell r="M221">
            <v>3000000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3000000</v>
          </cell>
        </row>
        <row r="222">
          <cell r="A222">
            <v>79460524</v>
          </cell>
          <cell r="B222" t="str">
            <v>FREDY AUGUSTO MAYA LAGUNA</v>
          </cell>
          <cell r="C222">
            <v>0</v>
          </cell>
          <cell r="D222" t="str">
            <v>INFRAESTRUCTURA PARA LA PAZ</v>
          </cell>
          <cell r="E222" t="str">
            <v>cnt</v>
          </cell>
          <cell r="F222" t="str">
            <v>COORDINADOR DEL PROGRAMA INFRAESTRUCTURA DEL FIP</v>
          </cell>
          <cell r="G222">
            <v>0</v>
          </cell>
          <cell r="H222">
            <v>2228</v>
          </cell>
          <cell r="I222">
            <v>3500000</v>
          </cell>
          <cell r="J222">
            <v>3500000</v>
          </cell>
          <cell r="K222">
            <v>38077</v>
          </cell>
          <cell r="M222">
            <v>3500000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3500000</v>
          </cell>
        </row>
        <row r="223">
          <cell r="A223">
            <v>79487224</v>
          </cell>
          <cell r="B223" t="str">
            <v>JIMMY ALONSO VERGEL PUENTES</v>
          </cell>
          <cell r="C223" t="str">
            <v>BOGOTA</v>
          </cell>
          <cell r="D223" t="str">
            <v>EMPLEO EN ACCION</v>
          </cell>
          <cell r="E223" t="str">
            <v>cnt</v>
          </cell>
          <cell r="F223" t="str">
            <v>COORDINADOR PROGRAMA EMPLEO EN ACCION</v>
          </cell>
          <cell r="G223" t="str">
            <v>RED DE APOYO SOCIAL</v>
          </cell>
          <cell r="H223">
            <v>2286</v>
          </cell>
          <cell r="I223">
            <v>2500000</v>
          </cell>
          <cell r="J223">
            <v>2500000</v>
          </cell>
          <cell r="K223">
            <v>38077</v>
          </cell>
          <cell r="M223">
            <v>2500000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2500000</v>
          </cell>
        </row>
        <row r="224">
          <cell r="A224">
            <v>79487503</v>
          </cell>
          <cell r="B224" t="str">
            <v>IVAN CASTRO  LOPEZ</v>
          </cell>
          <cell r="C224">
            <v>0</v>
          </cell>
          <cell r="D224" t="str">
            <v>FAMILIAS EN ACCION</v>
          </cell>
          <cell r="E224" t="str">
            <v>cnt</v>
          </cell>
          <cell r="F224" t="str">
            <v>COORDINADORA PROGRAMA FAMILIAS EN ACCION</v>
          </cell>
          <cell r="G224">
            <v>0</v>
          </cell>
          <cell r="H224">
            <v>2106</v>
          </cell>
          <cell r="I224">
            <v>4000000</v>
          </cell>
          <cell r="J224">
            <v>4000000</v>
          </cell>
          <cell r="K224">
            <v>38077</v>
          </cell>
          <cell r="M224">
            <v>4000000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4000000</v>
          </cell>
        </row>
        <row r="225">
          <cell r="A225">
            <v>79505795</v>
          </cell>
          <cell r="B225" t="str">
            <v>EDGAR ENRIQUE CAMPOS MUÑOZ</v>
          </cell>
          <cell r="C225">
            <v>0</v>
          </cell>
          <cell r="D225" t="str">
            <v>COMUNICACIONES</v>
          </cell>
          <cell r="E225" t="str">
            <v>cnt</v>
          </cell>
          <cell r="F225" t="str">
            <v>ASESORA DE COMUNICACIONES PLAN COLOMBIA</v>
          </cell>
          <cell r="G225">
            <v>0</v>
          </cell>
          <cell r="H225">
            <v>1065</v>
          </cell>
          <cell r="I225">
            <v>2000000</v>
          </cell>
          <cell r="J225">
            <v>2000000</v>
          </cell>
          <cell r="K225">
            <v>38077</v>
          </cell>
          <cell r="M225">
            <v>2000000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2000000</v>
          </cell>
        </row>
        <row r="226">
          <cell r="A226">
            <v>79536618</v>
          </cell>
          <cell r="B226" t="str">
            <v>JOSE GABRIEL ZORRO ROJAS</v>
          </cell>
          <cell r="C226">
            <v>0</v>
          </cell>
          <cell r="D226" t="str">
            <v>SISTEMAS</v>
          </cell>
          <cell r="E226" t="str">
            <v>cnt</v>
          </cell>
          <cell r="F226" t="str">
            <v>COORDINADOR DE SISTEMAS DEL FIP</v>
          </cell>
          <cell r="G226">
            <v>0</v>
          </cell>
          <cell r="H226">
            <v>2224</v>
          </cell>
          <cell r="I226">
            <v>3700000</v>
          </cell>
          <cell r="J226">
            <v>3700000</v>
          </cell>
          <cell r="K226">
            <v>38077</v>
          </cell>
          <cell r="M226">
            <v>3700000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3700000</v>
          </cell>
        </row>
        <row r="227">
          <cell r="A227">
            <v>79559291</v>
          </cell>
          <cell r="B227" t="str">
            <v>MARIO ALFONSO PARDO PARDO</v>
          </cell>
          <cell r="C227" t="str">
            <v>BOGOTA</v>
          </cell>
          <cell r="D227" t="str">
            <v>PLANEACION</v>
          </cell>
          <cell r="E227" t="str">
            <v>cnt</v>
          </cell>
          <cell r="F227" t="str">
            <v>COORDINADOR DE LA OFICINA DE PLANEACIÓN DE LA CONSEJERIA PARA EL PLAN COLOMBIA</v>
          </cell>
          <cell r="G227">
            <v>0</v>
          </cell>
          <cell r="H227">
            <v>2269</v>
          </cell>
          <cell r="I227">
            <v>4500000</v>
          </cell>
          <cell r="J227">
            <v>4500000</v>
          </cell>
          <cell r="K227">
            <v>38077</v>
          </cell>
          <cell r="M227">
            <v>4500000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4500000</v>
          </cell>
        </row>
        <row r="228">
          <cell r="A228">
            <v>79600516</v>
          </cell>
          <cell r="B228" t="str">
            <v>ALFREDO ANDRES GARCIA MEJIA</v>
          </cell>
          <cell r="C228">
            <v>0</v>
          </cell>
          <cell r="D228" t="str">
            <v>INFRAESTRUCTURA PARA LA PAZ</v>
          </cell>
          <cell r="E228" t="str">
            <v>cnt</v>
          </cell>
          <cell r="F228" t="str">
            <v>ASESOR DEL PLAN COLOMBIA - PROGRAMA GESTION COMUNITARIA DEL FIP</v>
          </cell>
          <cell r="G228">
            <v>0</v>
          </cell>
          <cell r="H228">
            <v>2170</v>
          </cell>
          <cell r="I228">
            <v>3500000</v>
          </cell>
          <cell r="J228">
            <v>3500000</v>
          </cell>
          <cell r="K228">
            <v>38077</v>
          </cell>
          <cell r="M228">
            <v>3500000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3500000</v>
          </cell>
        </row>
        <row r="229">
          <cell r="A229">
            <v>79618724</v>
          </cell>
          <cell r="B229" t="str">
            <v>CARLOS JULIO NEISA GONZALEZ</v>
          </cell>
          <cell r="C229">
            <v>0</v>
          </cell>
          <cell r="D229" t="str">
            <v>FAMILIAS GUARDABOSQUES</v>
          </cell>
          <cell r="E229" t="str">
            <v>cnt</v>
          </cell>
          <cell r="F229" t="str">
            <v>GERENCIA TECNICA</v>
          </cell>
          <cell r="G229">
            <v>0</v>
          </cell>
          <cell r="H229">
            <v>1056</v>
          </cell>
          <cell r="I229">
            <v>4000000</v>
          </cell>
          <cell r="J229">
            <v>4000000</v>
          </cell>
          <cell r="K229">
            <v>38077</v>
          </cell>
          <cell r="M229">
            <v>4000000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4000000</v>
          </cell>
        </row>
        <row r="230">
          <cell r="A230">
            <v>79627138</v>
          </cell>
          <cell r="B230" t="str">
            <v>GERMAN ALBERTO QUIROGA GONZALEZ</v>
          </cell>
          <cell r="C230" t="str">
            <v>BOGOTA</v>
          </cell>
          <cell r="D230" t="str">
            <v>PLANEACION</v>
          </cell>
          <cell r="E230" t="str">
            <v>cnt</v>
          </cell>
          <cell r="F230" t="str">
            <v>DIRECTORA EJECUTIVA FIP O QUIEN ESTA DESIGNE</v>
          </cell>
          <cell r="G230">
            <v>0</v>
          </cell>
          <cell r="H230">
            <v>2259</v>
          </cell>
          <cell r="I230">
            <v>5500000</v>
          </cell>
          <cell r="J230">
            <v>5500000</v>
          </cell>
          <cell r="K230">
            <v>38077</v>
          </cell>
          <cell r="M230">
            <v>5500000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5500000</v>
          </cell>
        </row>
        <row r="231">
          <cell r="A231">
            <v>79639882</v>
          </cell>
          <cell r="B231" t="str">
            <v>WILLIAM FERNANDO CORTES PINZON</v>
          </cell>
          <cell r="C231">
            <v>0</v>
          </cell>
          <cell r="D231" t="str">
            <v>COMUNICACIONES</v>
          </cell>
          <cell r="E231" t="str">
            <v>cnt</v>
          </cell>
          <cell r="F231" t="str">
            <v>ASESORA DE COMUNICACIONES PLAN COLOMBIA</v>
          </cell>
          <cell r="G231">
            <v>0</v>
          </cell>
          <cell r="H231">
            <v>2246</v>
          </cell>
          <cell r="I231">
            <v>5100000</v>
          </cell>
          <cell r="J231">
            <v>5100000</v>
          </cell>
          <cell r="K231">
            <v>38077</v>
          </cell>
          <cell r="M231">
            <v>5100000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5100000</v>
          </cell>
        </row>
        <row r="232">
          <cell r="A232">
            <v>79650874</v>
          </cell>
          <cell r="B232" t="str">
            <v>CAMILO FRANCO HINCAPIE</v>
          </cell>
          <cell r="C232">
            <v>0</v>
          </cell>
          <cell r="D232" t="str">
            <v>JURIDICA</v>
          </cell>
          <cell r="E232" t="str">
            <v>cnt</v>
          </cell>
          <cell r="F232" t="str">
            <v>DIRECTORA OFICINA JURIDICA DEL FIP</v>
          </cell>
          <cell r="G232">
            <v>0</v>
          </cell>
          <cell r="H232">
            <v>2217</v>
          </cell>
          <cell r="I232">
            <v>1600000</v>
          </cell>
          <cell r="J232">
            <v>1600000</v>
          </cell>
          <cell r="K232">
            <v>38077</v>
          </cell>
          <cell r="M232">
            <v>1600000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1600000</v>
          </cell>
        </row>
        <row r="233">
          <cell r="A233">
            <v>79689540</v>
          </cell>
          <cell r="B233" t="str">
            <v>GABRIEL VELEZ CALDERÓN</v>
          </cell>
          <cell r="C233">
            <v>0</v>
          </cell>
          <cell r="D233" t="str">
            <v>JURIDICA</v>
          </cell>
          <cell r="E233" t="str">
            <v>cnt</v>
          </cell>
          <cell r="F233" t="str">
            <v>DIRECTORA OFICINA JURIDICA DEL FIP</v>
          </cell>
          <cell r="G233">
            <v>0</v>
          </cell>
          <cell r="H233">
            <v>2227</v>
          </cell>
          <cell r="I233">
            <v>2500000</v>
          </cell>
          <cell r="J233">
            <v>2500000</v>
          </cell>
          <cell r="K233">
            <v>38077</v>
          </cell>
          <cell r="M233">
            <v>2500000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2500000</v>
          </cell>
        </row>
        <row r="234">
          <cell r="A234">
            <v>79724421</v>
          </cell>
          <cell r="B234" t="str">
            <v>HERNAN DARIO AVELLA SALAZAR</v>
          </cell>
          <cell r="C234">
            <v>0</v>
          </cell>
          <cell r="D234" t="str">
            <v>INFRAESTRUCTURA PARA LA PAZ</v>
          </cell>
          <cell r="E234" t="str">
            <v>cnt</v>
          </cell>
          <cell r="F234" t="str">
            <v>COORDINADOR DE INFRAESTRUCTURA PARA LA PAZ</v>
          </cell>
          <cell r="G234">
            <v>0</v>
          </cell>
          <cell r="H234">
            <v>2168</v>
          </cell>
          <cell r="I234">
            <v>2600000</v>
          </cell>
          <cell r="J234">
            <v>2600000</v>
          </cell>
          <cell r="K234">
            <v>38077</v>
          </cell>
          <cell r="M234">
            <v>2600000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2600000</v>
          </cell>
        </row>
        <row r="235">
          <cell r="A235">
            <v>79736855</v>
          </cell>
          <cell r="B235" t="str">
            <v>OMAR ALEXANDER QUIJANO MARTINEZ</v>
          </cell>
          <cell r="C235">
            <v>0</v>
          </cell>
          <cell r="D235" t="str">
            <v>FINANCIERA</v>
          </cell>
          <cell r="E235" t="str">
            <v>cnt</v>
          </cell>
          <cell r="F235" t="str">
            <v>TESORERO DEL FIP</v>
          </cell>
          <cell r="G235">
            <v>0</v>
          </cell>
          <cell r="H235">
            <v>2074</v>
          </cell>
          <cell r="I235">
            <v>1000000</v>
          </cell>
          <cell r="J235">
            <v>1000000</v>
          </cell>
          <cell r="K235">
            <v>38077</v>
          </cell>
          <cell r="M235">
            <v>1000000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1000000</v>
          </cell>
        </row>
        <row r="236">
          <cell r="A236">
            <v>79781129</v>
          </cell>
          <cell r="B236" t="str">
            <v>ANTONIO JOSE FERNANDEZ DE CASTRO MUÑOZ</v>
          </cell>
          <cell r="C236" t="str">
            <v>BOGOTA</v>
          </cell>
          <cell r="D236" t="str">
            <v>EMPLEO EN ACCION</v>
          </cell>
          <cell r="E236" t="str">
            <v>cnt</v>
          </cell>
          <cell r="F236" t="str">
            <v>COORDINADOR PROGRAMA EMPLEO EN ACCION</v>
          </cell>
          <cell r="G236" t="str">
            <v>RED DE APOYO SOCIAL</v>
          </cell>
          <cell r="H236">
            <v>2290</v>
          </cell>
          <cell r="I236">
            <v>2500000</v>
          </cell>
          <cell r="J236">
            <v>2500000</v>
          </cell>
          <cell r="K236">
            <v>38077</v>
          </cell>
          <cell r="M236">
            <v>2500000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2500000</v>
          </cell>
        </row>
        <row r="237">
          <cell r="A237">
            <v>79781163</v>
          </cell>
          <cell r="B237" t="str">
            <v>ANDRES GALLEGO SEGOVIA</v>
          </cell>
          <cell r="C237" t="str">
            <v>BOGOTA</v>
          </cell>
          <cell r="D237" t="str">
            <v>DESARROLLO ALTERNATIVO</v>
          </cell>
          <cell r="E237" t="str">
            <v>cnt</v>
          </cell>
          <cell r="F237" t="str">
            <v>COORDIANDORA DEL AREA DE GESTION ADMINISTRATIVA Y FINANCIERA DEL PROGRAMA DESARROLLO ALTERNATIVO</v>
          </cell>
          <cell r="G237" t="str">
            <v xml:space="preserve"> AREA DE GESTION ADMINISTRATIVA Y FINANCIERA</v>
          </cell>
          <cell r="H237">
            <v>2337</v>
          </cell>
          <cell r="I237">
            <v>4000000</v>
          </cell>
          <cell r="J237">
            <v>4000000</v>
          </cell>
          <cell r="K237">
            <v>38077</v>
          </cell>
          <cell r="M237">
            <v>4000000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4000000</v>
          </cell>
        </row>
        <row r="238">
          <cell r="A238">
            <v>79788537</v>
          </cell>
          <cell r="B238" t="str">
            <v>CARLOS ALBERTO SALAZAR ECHAVARRIA</v>
          </cell>
          <cell r="C238">
            <v>0</v>
          </cell>
          <cell r="D238" t="str">
            <v>EMPLEO EN ACCION</v>
          </cell>
          <cell r="E238" t="str">
            <v>cnt</v>
          </cell>
          <cell r="F238" t="str">
            <v>COORDINADOR DE EMPLEO EN ACCIÓN</v>
          </cell>
          <cell r="G238">
            <v>0</v>
          </cell>
          <cell r="H238">
            <v>2093</v>
          </cell>
          <cell r="I238">
            <v>2500000</v>
          </cell>
          <cell r="J238">
            <v>2500000</v>
          </cell>
          <cell r="K238">
            <v>38077</v>
          </cell>
          <cell r="M238">
            <v>2500000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2500000</v>
          </cell>
        </row>
        <row r="239">
          <cell r="A239">
            <v>79796861</v>
          </cell>
          <cell r="B239" t="str">
            <v>CARLOS ALBERTO RANGEL ESPARZA</v>
          </cell>
          <cell r="C239">
            <v>0</v>
          </cell>
          <cell r="D239" t="str">
            <v>JURIDICA</v>
          </cell>
          <cell r="E239" t="str">
            <v>cnt</v>
          </cell>
          <cell r="F239" t="str">
            <v>DIRECTORA OFICINA JURIDICA DEL FIP</v>
          </cell>
          <cell r="G239">
            <v>0</v>
          </cell>
          <cell r="H239">
            <v>2216</v>
          </cell>
          <cell r="I239">
            <v>3500000</v>
          </cell>
          <cell r="J239">
            <v>3500000</v>
          </cell>
          <cell r="K239">
            <v>37986</v>
          </cell>
          <cell r="M239">
            <v>3500000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3500000</v>
          </cell>
        </row>
        <row r="240">
          <cell r="A240">
            <v>79839118</v>
          </cell>
          <cell r="B240" t="str">
            <v>WILSON DAVID GALLO SANDOVAL</v>
          </cell>
          <cell r="C240" t="str">
            <v>BOGOTA</v>
          </cell>
          <cell r="D240" t="str">
            <v>SISTEMAS</v>
          </cell>
          <cell r="E240" t="str">
            <v>cnt</v>
          </cell>
          <cell r="F240" t="str">
            <v>COORDINADOR DE SISTEMAS</v>
          </cell>
          <cell r="G240" t="str">
            <v>SISTEMAS</v>
          </cell>
          <cell r="H240">
            <v>2365</v>
          </cell>
          <cell r="I240">
            <v>3630000</v>
          </cell>
          <cell r="J240">
            <v>3630000</v>
          </cell>
          <cell r="K240">
            <v>38077</v>
          </cell>
          <cell r="M240">
            <v>3630000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3630000</v>
          </cell>
        </row>
        <row r="241">
          <cell r="A241">
            <v>79848201</v>
          </cell>
          <cell r="B241" t="str">
            <v>JUAN CARLOS IRIARTE QUIROGA</v>
          </cell>
          <cell r="C241">
            <v>0</v>
          </cell>
          <cell r="D241" t="str">
            <v>FAMILIAS EN ACCION</v>
          </cell>
          <cell r="E241" t="str">
            <v>cnt</v>
          </cell>
          <cell r="F241" t="str">
            <v>COORDINADORA PROGRAMA FAMILIAS EN ACCION</v>
          </cell>
          <cell r="G241">
            <v>0</v>
          </cell>
          <cell r="H241">
            <v>2118</v>
          </cell>
          <cell r="I241">
            <v>4000000</v>
          </cell>
          <cell r="J241">
            <v>4000000</v>
          </cell>
          <cell r="K241">
            <v>38077</v>
          </cell>
          <cell r="M241">
            <v>4000000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4000000</v>
          </cell>
        </row>
        <row r="242">
          <cell r="A242">
            <v>79853847</v>
          </cell>
          <cell r="B242" t="str">
            <v>NELSON FERNANDO ROJAS CAMACHO</v>
          </cell>
          <cell r="C242" t="str">
            <v>BOGOTA</v>
          </cell>
          <cell r="D242" t="str">
            <v>JOVENES EN ACCION</v>
          </cell>
          <cell r="E242" t="str">
            <v>ops</v>
          </cell>
          <cell r="F242" t="str">
            <v>Coordinadora Programa Jovenes en Acción</v>
          </cell>
          <cell r="G242">
            <v>0</v>
          </cell>
          <cell r="H242">
            <v>20030827</v>
          </cell>
          <cell r="I242">
            <v>1000000</v>
          </cell>
          <cell r="J242">
            <v>1000000</v>
          </cell>
          <cell r="K242">
            <v>37986</v>
          </cell>
          <cell r="M242">
            <v>1000000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1000000</v>
          </cell>
        </row>
        <row r="243">
          <cell r="A243">
            <v>79867063</v>
          </cell>
          <cell r="B243" t="str">
            <v>JOHANN ALBERTO CASTILLO MORENO</v>
          </cell>
          <cell r="C243">
            <v>0</v>
          </cell>
          <cell r="D243" t="str">
            <v>SISTEMAS</v>
          </cell>
          <cell r="E243" t="str">
            <v>cnt</v>
          </cell>
          <cell r="F243" t="str">
            <v>COORDINADOR SISTEMAS FIP</v>
          </cell>
          <cell r="G243">
            <v>0</v>
          </cell>
          <cell r="H243">
            <v>1060</v>
          </cell>
          <cell r="I243">
            <v>2200000</v>
          </cell>
          <cell r="J243">
            <v>2200000</v>
          </cell>
          <cell r="K243">
            <v>38077</v>
          </cell>
          <cell r="M243">
            <v>2200000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2200000</v>
          </cell>
        </row>
        <row r="244">
          <cell r="A244">
            <v>79874866</v>
          </cell>
          <cell r="B244" t="str">
            <v>JUAN PABLO NIÑO NIÑO</v>
          </cell>
          <cell r="C244" t="str">
            <v>BOGOTA</v>
          </cell>
          <cell r="D244" t="str">
            <v>JURIDICA</v>
          </cell>
          <cell r="E244" t="str">
            <v>cnt</v>
          </cell>
          <cell r="F244" t="str">
            <v>DIRECTORA JURIDICA</v>
          </cell>
          <cell r="G244" t="str">
            <v xml:space="preserve">CONSEJERIA PARA EL PLAN COLOMBIA </v>
          </cell>
          <cell r="H244">
            <v>2296</v>
          </cell>
          <cell r="I244">
            <v>2000000</v>
          </cell>
          <cell r="J244">
            <v>2000000</v>
          </cell>
          <cell r="K244">
            <v>38077</v>
          </cell>
          <cell r="M244">
            <v>2000000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2000000</v>
          </cell>
        </row>
        <row r="245">
          <cell r="A245">
            <v>79906197</v>
          </cell>
          <cell r="B245" t="str">
            <v>DANIEL FERNANDO SILVA MONTEALEGRE</v>
          </cell>
          <cell r="C245">
            <v>0</v>
          </cell>
          <cell r="D245" t="str">
            <v>ARCHIVO - DAPR</v>
          </cell>
          <cell r="E245" t="str">
            <v>cnt</v>
          </cell>
          <cell r="F245" t="str">
            <v>ASESORA DEL PLAN COLOMBIA</v>
          </cell>
          <cell r="G245">
            <v>0</v>
          </cell>
          <cell r="H245">
            <v>2077</v>
          </cell>
          <cell r="I245">
            <v>1000000</v>
          </cell>
          <cell r="J245">
            <v>1000000</v>
          </cell>
          <cell r="K245">
            <v>38077</v>
          </cell>
          <cell r="M245">
            <v>1000000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1000000</v>
          </cell>
        </row>
        <row r="246">
          <cell r="A246">
            <v>79908936</v>
          </cell>
          <cell r="B246" t="str">
            <v>IVAN GOMEZ ALVAREZ</v>
          </cell>
          <cell r="C246" t="str">
            <v>BOGOTA</v>
          </cell>
          <cell r="D246" t="str">
            <v>DESARROLLO ALTERNATIVO</v>
          </cell>
          <cell r="E246" t="str">
            <v>cnt</v>
          </cell>
          <cell r="F246" t="str">
            <v>COORDIANDORA DEL AREA DE GESTION ADMINISTRATIVA Y FINANCIERA DEL PROGRAMA DESARROLLO ALTERNATIVO</v>
          </cell>
          <cell r="G246">
            <v>0</v>
          </cell>
          <cell r="H246">
            <v>2339</v>
          </cell>
          <cell r="I246">
            <v>3000000</v>
          </cell>
          <cell r="J246">
            <v>3000000</v>
          </cell>
          <cell r="K246">
            <v>38077</v>
          </cell>
          <cell r="M246">
            <v>3000000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3000000</v>
          </cell>
        </row>
        <row r="247">
          <cell r="A247">
            <v>79940104</v>
          </cell>
          <cell r="B247" t="str">
            <v>GABRIEL ALEJANDRO JIMENEZ ROA</v>
          </cell>
          <cell r="C247">
            <v>0</v>
          </cell>
          <cell r="D247" t="str">
            <v>EMPLEO EN ACCION</v>
          </cell>
          <cell r="E247" t="str">
            <v>cnt</v>
          </cell>
          <cell r="F247" t="str">
            <v>COORDINADOR DE EMPLEO EN ACCIÓN</v>
          </cell>
          <cell r="G247">
            <v>0</v>
          </cell>
          <cell r="H247">
            <v>2089</v>
          </cell>
          <cell r="I247">
            <v>1700000</v>
          </cell>
          <cell r="J247">
            <v>1700000</v>
          </cell>
          <cell r="K247">
            <v>38077</v>
          </cell>
          <cell r="M247">
            <v>1700000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1700000</v>
          </cell>
        </row>
        <row r="248">
          <cell r="A248">
            <v>79941305</v>
          </cell>
          <cell r="B248" t="str">
            <v>LEONARDO CORAL TRIVIÑO</v>
          </cell>
          <cell r="C248" t="str">
            <v>BOGOTA</v>
          </cell>
          <cell r="D248" t="str">
            <v>INFRAESTRUCTURA PARA LA PAZ</v>
          </cell>
          <cell r="E248" t="str">
            <v>cnt</v>
          </cell>
          <cell r="F248" t="str">
            <v>COORDINADOR DE PROYECTOS - DIRECCION DE INFRAESTRUCTURA</v>
          </cell>
          <cell r="G248" t="str">
            <v xml:space="preserve">CONSEJERIA PARA EL PLAN COLOMBIA </v>
          </cell>
          <cell r="H248">
            <v>2313</v>
          </cell>
          <cell r="I248">
            <v>2000000</v>
          </cell>
          <cell r="J248">
            <v>2000000</v>
          </cell>
          <cell r="K248">
            <v>38077</v>
          </cell>
          <cell r="M248">
            <v>2000000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2000000</v>
          </cell>
        </row>
        <row r="249">
          <cell r="A249">
            <v>79941784</v>
          </cell>
          <cell r="B249" t="str">
            <v>JUAN DAVID DUQUE BOTERO</v>
          </cell>
          <cell r="C249" t="str">
            <v>BOGOTA</v>
          </cell>
          <cell r="D249" t="str">
            <v>JURIDICA</v>
          </cell>
          <cell r="E249" t="str">
            <v>cnt</v>
          </cell>
          <cell r="F249" t="str">
            <v>DIRECTORA JURIDICA</v>
          </cell>
          <cell r="G249" t="str">
            <v xml:space="preserve">CONSEJERIA PARA EL PLAN COLOMBIA </v>
          </cell>
          <cell r="H249">
            <v>2301</v>
          </cell>
          <cell r="I249">
            <v>2500000</v>
          </cell>
          <cell r="J249">
            <v>2500000</v>
          </cell>
          <cell r="K249">
            <v>38077</v>
          </cell>
          <cell r="M249">
            <v>2500000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2500000</v>
          </cell>
        </row>
        <row r="250">
          <cell r="A250">
            <v>79942621</v>
          </cell>
          <cell r="B250" t="str">
            <v>FELIPE ANTONIO SALAZAR DIAZ-GRANADOS</v>
          </cell>
          <cell r="C250" t="str">
            <v>BOGOTA D.C.</v>
          </cell>
          <cell r="D250" t="str">
            <v>INFRAESTRUCTURA PARA LA PAZ</v>
          </cell>
          <cell r="E250" t="str">
            <v>cnt</v>
          </cell>
          <cell r="F250" t="str">
            <v>COORDINADORA GESTION COMUNITARIA</v>
          </cell>
          <cell r="G250" t="str">
            <v>GERENCIA TECNICA</v>
          </cell>
          <cell r="H250">
            <v>2254</v>
          </cell>
          <cell r="I250">
            <v>2600000</v>
          </cell>
          <cell r="J250">
            <v>2600000</v>
          </cell>
          <cell r="K250">
            <v>38077</v>
          </cell>
          <cell r="M250">
            <v>2600000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2600000</v>
          </cell>
        </row>
        <row r="251">
          <cell r="A251">
            <v>79947806</v>
          </cell>
          <cell r="B251" t="str">
            <v>JORGE GONZALEZ JACOME</v>
          </cell>
          <cell r="C251" t="str">
            <v>BOGOTA</v>
          </cell>
          <cell r="D251" t="str">
            <v>JURIDICA</v>
          </cell>
          <cell r="E251" t="str">
            <v>cnt</v>
          </cell>
          <cell r="F251" t="str">
            <v>DIRECTOR JURIDICO FIP</v>
          </cell>
          <cell r="G251" t="str">
            <v>CONSEJERIA PRESIDENCIAL PLAN COLOMBIA</v>
          </cell>
          <cell r="H251">
            <v>2281</v>
          </cell>
          <cell r="I251">
            <v>3500000</v>
          </cell>
          <cell r="J251">
            <v>3500000</v>
          </cell>
          <cell r="K251">
            <v>38077</v>
          </cell>
          <cell r="M251">
            <v>3500000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3500000</v>
          </cell>
        </row>
        <row r="252">
          <cell r="A252">
            <v>79947957</v>
          </cell>
          <cell r="B252" t="str">
            <v>SANTIAGO LOPEZ MONTOYA</v>
          </cell>
          <cell r="C252">
            <v>0</v>
          </cell>
          <cell r="D252" t="str">
            <v>EMPLEO EN ACCION</v>
          </cell>
          <cell r="E252" t="str">
            <v>cnt</v>
          </cell>
          <cell r="F252" t="str">
            <v>COORDINADOR DE EMPLEO EN ACCIÓN</v>
          </cell>
          <cell r="G252">
            <v>0</v>
          </cell>
          <cell r="H252">
            <v>2090</v>
          </cell>
          <cell r="I252">
            <v>2500000</v>
          </cell>
          <cell r="J252">
            <v>2500000</v>
          </cell>
          <cell r="K252">
            <v>38077</v>
          </cell>
          <cell r="M252">
            <v>2500000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2500000</v>
          </cell>
        </row>
        <row r="253">
          <cell r="A253">
            <v>79967344</v>
          </cell>
          <cell r="B253" t="str">
            <v>MIGUEL ANDRES FRANCO LEMUS</v>
          </cell>
          <cell r="C253">
            <v>0</v>
          </cell>
          <cell r="D253" t="str">
            <v>JURIDICA</v>
          </cell>
          <cell r="E253" t="str">
            <v>cnt</v>
          </cell>
          <cell r="F253" t="str">
            <v>DIRECTORA OFICINA JURIDICA DEL FIP</v>
          </cell>
          <cell r="G253">
            <v>0</v>
          </cell>
          <cell r="H253">
            <v>2209</v>
          </cell>
          <cell r="I253">
            <v>2500000</v>
          </cell>
          <cell r="J253">
            <v>2500000</v>
          </cell>
          <cell r="K253">
            <v>38077</v>
          </cell>
          <cell r="M253">
            <v>2500000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2500000</v>
          </cell>
        </row>
        <row r="254">
          <cell r="A254">
            <v>79976227</v>
          </cell>
          <cell r="B254" t="str">
            <v>OLIVER ANDRES DUCUARA PATARROYO</v>
          </cell>
          <cell r="C254">
            <v>0</v>
          </cell>
          <cell r="D254" t="str">
            <v>FAMILIAS GUARDABOSQUES</v>
          </cell>
          <cell r="E254" t="str">
            <v>cnt</v>
          </cell>
          <cell r="F254" t="str">
            <v>COORDINADORA FAMILIAS GUARDABOSQUES</v>
          </cell>
          <cell r="G254">
            <v>0</v>
          </cell>
          <cell r="H254">
            <v>1018</v>
          </cell>
          <cell r="I254">
            <v>1000000</v>
          </cell>
          <cell r="J254">
            <v>1000000</v>
          </cell>
          <cell r="K254">
            <v>38077</v>
          </cell>
          <cell r="M254">
            <v>1000000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1000000</v>
          </cell>
        </row>
        <row r="255">
          <cell r="A255">
            <v>79987128</v>
          </cell>
          <cell r="B255" t="str">
            <v>JAIME ALBERTO SUAREZ  ACEVEDO</v>
          </cell>
          <cell r="C255">
            <v>0</v>
          </cell>
          <cell r="D255" t="str">
            <v>JOVENES EN ACCION</v>
          </cell>
          <cell r="E255" t="str">
            <v>cnt</v>
          </cell>
          <cell r="F255" t="str">
            <v>COORDINADORA NACIONAL PROGRAMA JOVENES EN ACCION</v>
          </cell>
          <cell r="G255">
            <v>0</v>
          </cell>
          <cell r="H255">
            <v>2201</v>
          </cell>
          <cell r="I255">
            <v>1300000</v>
          </cell>
          <cell r="J255">
            <v>1300000</v>
          </cell>
          <cell r="K255">
            <v>37986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1300000</v>
          </cell>
          <cell r="R255">
            <v>0</v>
          </cell>
          <cell r="S255">
            <v>1300000</v>
          </cell>
        </row>
        <row r="256">
          <cell r="A256">
            <v>80006800</v>
          </cell>
          <cell r="B256" t="str">
            <v>LEON DAVID MONTEALEGRE ROJAS</v>
          </cell>
          <cell r="C256">
            <v>0</v>
          </cell>
          <cell r="D256" t="str">
            <v>INFRAESTRUCTURA PARA LA PAZ</v>
          </cell>
          <cell r="E256" t="str">
            <v>cnt</v>
          </cell>
          <cell r="F256" t="str">
            <v>COORDINADOR PROGRAMA GESTION COMUNITARIA DEL PLAN COLOMBIA</v>
          </cell>
          <cell r="G256">
            <v>0</v>
          </cell>
          <cell r="H256">
            <v>2236</v>
          </cell>
          <cell r="I256">
            <v>2600000</v>
          </cell>
          <cell r="J256">
            <v>2600000</v>
          </cell>
          <cell r="K256">
            <v>38077</v>
          </cell>
          <cell r="M256">
            <v>2600000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2600000</v>
          </cell>
        </row>
        <row r="257">
          <cell r="A257">
            <v>80017535</v>
          </cell>
          <cell r="B257" t="str">
            <v>OLIVER ANTONIO ALVAREZ DAVILA</v>
          </cell>
          <cell r="C257">
            <v>0</v>
          </cell>
          <cell r="D257" t="str">
            <v>CORRESPONDENCIA - DAPR</v>
          </cell>
          <cell r="E257" t="str">
            <v>cnt</v>
          </cell>
          <cell r="F257" t="str">
            <v>COORDINADOR ADMINISTRATIVO FIP</v>
          </cell>
          <cell r="G257">
            <v>0</v>
          </cell>
          <cell r="H257">
            <v>1012</v>
          </cell>
          <cell r="I257">
            <v>1000000</v>
          </cell>
          <cell r="J257">
            <v>1000000</v>
          </cell>
          <cell r="K257">
            <v>38077</v>
          </cell>
          <cell r="M257">
            <v>1000000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1000000</v>
          </cell>
        </row>
        <row r="258">
          <cell r="A258">
            <v>80067516</v>
          </cell>
          <cell r="B258" t="str">
            <v>CESAR AUGUSTO RODRIGUEZ CHAPARRO</v>
          </cell>
          <cell r="C258">
            <v>0</v>
          </cell>
          <cell r="D258" t="str">
            <v>ADMINISTRATIVA</v>
          </cell>
          <cell r="E258" t="str">
            <v>cnt</v>
          </cell>
          <cell r="F258" t="str">
            <v>ASESORA DEL PLAN COLOMBIA</v>
          </cell>
          <cell r="G258">
            <v>0</v>
          </cell>
          <cell r="H258">
            <v>2075</v>
          </cell>
          <cell r="I258">
            <v>1000000</v>
          </cell>
          <cell r="J258">
            <v>1000000</v>
          </cell>
          <cell r="K258">
            <v>38077</v>
          </cell>
          <cell r="M258">
            <v>1000000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1000000</v>
          </cell>
        </row>
        <row r="259">
          <cell r="A259">
            <v>80082360</v>
          </cell>
          <cell r="B259" t="str">
            <v>CARLOS ALBERTO GALVIS PEÑA</v>
          </cell>
          <cell r="C259">
            <v>0</v>
          </cell>
          <cell r="D259" t="str">
            <v>FINANCIERA</v>
          </cell>
          <cell r="E259" t="str">
            <v>cnt</v>
          </cell>
          <cell r="F259" t="str">
            <v>COORDINADOR DE TESORERIA FIP</v>
          </cell>
          <cell r="G259">
            <v>0</v>
          </cell>
          <cell r="H259">
            <v>1042</v>
          </cell>
          <cell r="I259">
            <v>1500000</v>
          </cell>
          <cell r="J259">
            <v>1500000</v>
          </cell>
          <cell r="K259">
            <v>38077</v>
          </cell>
          <cell r="M259">
            <v>1500000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1500000</v>
          </cell>
        </row>
        <row r="260">
          <cell r="A260">
            <v>80409653</v>
          </cell>
          <cell r="B260" t="str">
            <v>ANTONIO PABON SANTANDER</v>
          </cell>
          <cell r="C260" t="str">
            <v>BOGOTA</v>
          </cell>
          <cell r="D260" t="str">
            <v>JURIDICA</v>
          </cell>
          <cell r="E260" t="str">
            <v>ops</v>
          </cell>
          <cell r="F260" t="str">
            <v>DIRECTOR JURÍDICO FIP.</v>
          </cell>
          <cell r="G260" t="str">
            <v>JURIDICA</v>
          </cell>
          <cell r="H260">
            <v>20030815</v>
          </cell>
          <cell r="I260">
            <v>3480000</v>
          </cell>
          <cell r="J260">
            <v>3480000</v>
          </cell>
          <cell r="K260">
            <v>37986</v>
          </cell>
          <cell r="M260">
            <v>3480000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3480000</v>
          </cell>
        </row>
        <row r="261">
          <cell r="A261">
            <v>80421822</v>
          </cell>
          <cell r="B261" t="str">
            <v>CARLOS JOSE ALVIAR GARCIA</v>
          </cell>
          <cell r="C261">
            <v>0</v>
          </cell>
          <cell r="D261" t="str">
            <v>PLANEACION</v>
          </cell>
          <cell r="E261" t="str">
            <v>cnt</v>
          </cell>
          <cell r="F261" t="str">
            <v>GERENTE TECNICO DEL FIP</v>
          </cell>
          <cell r="G261">
            <v>0</v>
          </cell>
          <cell r="H261">
            <v>2165</v>
          </cell>
          <cell r="I261">
            <v>6500000</v>
          </cell>
          <cell r="J261">
            <v>6500000</v>
          </cell>
          <cell r="K261">
            <v>37986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6500000</v>
          </cell>
          <cell r="R261">
            <v>0</v>
          </cell>
          <cell r="S261">
            <v>6500000</v>
          </cell>
        </row>
        <row r="262">
          <cell r="A262">
            <v>80503446</v>
          </cell>
          <cell r="B262" t="str">
            <v>CAMILO MENDOZA ROZO</v>
          </cell>
          <cell r="C262" t="str">
            <v>BOGOTA</v>
          </cell>
          <cell r="D262" t="str">
            <v>JURIDICA</v>
          </cell>
          <cell r="E262" t="str">
            <v>cnt</v>
          </cell>
          <cell r="F262" t="str">
            <v>DIRECTORA JURIDICA</v>
          </cell>
          <cell r="G262" t="str">
            <v xml:space="preserve">CONSEJERIA PARA EL PLAN COLOMBIA </v>
          </cell>
          <cell r="H262">
            <v>2297</v>
          </cell>
          <cell r="I262">
            <v>3500000</v>
          </cell>
          <cell r="J262">
            <v>3500000</v>
          </cell>
          <cell r="K262">
            <v>38077</v>
          </cell>
          <cell r="M262">
            <v>3500000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3500000</v>
          </cell>
        </row>
        <row r="263">
          <cell r="A263">
            <v>80504246</v>
          </cell>
          <cell r="B263" t="str">
            <v>JOSE MIGUEL GOMEZ CHAPARRO</v>
          </cell>
          <cell r="C263" t="str">
            <v>BOGOTA</v>
          </cell>
          <cell r="D263" t="str">
            <v>JURIDICA</v>
          </cell>
          <cell r="E263" t="str">
            <v>cnt</v>
          </cell>
          <cell r="F263" t="str">
            <v>DIRECTOR JURIDICO FIP</v>
          </cell>
          <cell r="G263" t="str">
            <v xml:space="preserve">CONSEJERIA PARA EL PLAN COLOMBIA </v>
          </cell>
          <cell r="H263">
            <v>2311</v>
          </cell>
          <cell r="I263">
            <v>1600000</v>
          </cell>
          <cell r="J263">
            <v>1600000</v>
          </cell>
          <cell r="K263">
            <v>38077</v>
          </cell>
          <cell r="M263">
            <v>1600000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1600000</v>
          </cell>
        </row>
        <row r="264">
          <cell r="A264">
            <v>87470273</v>
          </cell>
          <cell r="B264" t="str">
            <v>LUIS FELIPE ORDOÑEZ ARMERO</v>
          </cell>
          <cell r="C264" t="str">
            <v>UCR NARIÑO</v>
          </cell>
          <cell r="D264" t="str">
            <v>FAMILIAS EN ACCION</v>
          </cell>
          <cell r="E264" t="str">
            <v>cnt</v>
          </cell>
          <cell r="F264" t="str">
            <v>COORDINADORA PROGRAMA FAMILIAS EN ACCION</v>
          </cell>
          <cell r="G264">
            <v>0</v>
          </cell>
          <cell r="H264">
            <v>2127</v>
          </cell>
          <cell r="I264">
            <v>3400000</v>
          </cell>
          <cell r="J264">
            <v>3400000</v>
          </cell>
          <cell r="K264">
            <v>38077</v>
          </cell>
          <cell r="M264">
            <v>0</v>
          </cell>
          <cell r="N264">
            <v>0</v>
          </cell>
          <cell r="O264">
            <v>3400000</v>
          </cell>
          <cell r="P264">
            <v>0</v>
          </cell>
          <cell r="Q264">
            <v>0</v>
          </cell>
          <cell r="R264">
            <v>0</v>
          </cell>
          <cell r="S264">
            <v>3400000</v>
          </cell>
        </row>
        <row r="265">
          <cell r="A265">
            <v>88228955</v>
          </cell>
          <cell r="B265" t="str">
            <v>TULIO EUSTACIO MANTILLA VARGAS</v>
          </cell>
          <cell r="C265" t="str">
            <v>BOGOTA</v>
          </cell>
          <cell r="D265" t="str">
            <v>JURIDICA</v>
          </cell>
          <cell r="E265" t="str">
            <v>cnt</v>
          </cell>
          <cell r="F265" t="str">
            <v>DIRECTORA JURIDICA</v>
          </cell>
          <cell r="G265" t="str">
            <v xml:space="preserve">CONSEJERIA PARA EL PLAN COLOMBIA </v>
          </cell>
          <cell r="H265">
            <v>2299</v>
          </cell>
          <cell r="I265">
            <v>2000000</v>
          </cell>
          <cell r="J265">
            <v>2000000</v>
          </cell>
          <cell r="K265">
            <v>38077</v>
          </cell>
          <cell r="M265">
            <v>2000000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2000000</v>
          </cell>
        </row>
        <row r="266">
          <cell r="A266">
            <v>91431237</v>
          </cell>
          <cell r="B266" t="str">
            <v>ADALBERTO HERNANDEZ HERNANDEZ</v>
          </cell>
          <cell r="C266" t="str">
            <v>UCR DEPARTAMENTO DE BOLIVAR</v>
          </cell>
          <cell r="D266" t="str">
            <v>FAMILIAS GUARDABOSQUES</v>
          </cell>
          <cell r="E266" t="str">
            <v>cnt</v>
          </cell>
          <cell r="F266" t="str">
            <v>DIRECTORA DE DESARROLLO ALTERNATIVO</v>
          </cell>
          <cell r="G266">
            <v>0</v>
          </cell>
          <cell r="H266">
            <v>2326</v>
          </cell>
          <cell r="I266">
            <v>2500000</v>
          </cell>
          <cell r="J266">
            <v>2500000</v>
          </cell>
          <cell r="K266">
            <v>38077</v>
          </cell>
          <cell r="M266">
            <v>0</v>
          </cell>
          <cell r="N266">
            <v>0</v>
          </cell>
          <cell r="O266">
            <v>2500000</v>
          </cell>
          <cell r="P266">
            <v>0</v>
          </cell>
          <cell r="Q266">
            <v>0</v>
          </cell>
          <cell r="R266">
            <v>0</v>
          </cell>
          <cell r="S266">
            <v>2500000</v>
          </cell>
        </row>
        <row r="267">
          <cell r="A267">
            <v>94382046</v>
          </cell>
          <cell r="B267" t="str">
            <v>FERNANDO RUIZ GALLEGO</v>
          </cell>
          <cell r="C267" t="str">
            <v>UCL CALI</v>
          </cell>
          <cell r="D267" t="str">
            <v>JOVENES EN ACCION</v>
          </cell>
          <cell r="E267" t="str">
            <v>cnt</v>
          </cell>
          <cell r="F267" t="str">
            <v>COORDINADORA NACIONAL PROGRAMA JOVENES EN ACCION</v>
          </cell>
          <cell r="G267">
            <v>0</v>
          </cell>
          <cell r="H267">
            <v>2199</v>
          </cell>
          <cell r="I267">
            <v>2300000</v>
          </cell>
          <cell r="J267">
            <v>2300000</v>
          </cell>
          <cell r="K267">
            <v>37986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2300000</v>
          </cell>
          <cell r="R267">
            <v>0</v>
          </cell>
          <cell r="S267">
            <v>2300000</v>
          </cell>
        </row>
        <row r="268"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</row>
        <row r="269">
          <cell r="M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</row>
        <row r="270"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</row>
        <row r="271">
          <cell r="M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</row>
        <row r="272">
          <cell r="M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</row>
        <row r="273"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</row>
        <row r="274">
          <cell r="M274">
            <v>0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</row>
        <row r="275">
          <cell r="M275">
            <v>0</v>
          </cell>
          <cell r="N275">
            <v>0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</row>
        <row r="276">
          <cell r="M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</row>
        <row r="277">
          <cell r="M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</row>
        <row r="278">
          <cell r="M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</row>
        <row r="279">
          <cell r="M279">
            <v>0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</row>
        <row r="280"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</row>
        <row r="281"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</row>
        <row r="282"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</row>
        <row r="283">
          <cell r="M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</row>
        <row r="284">
          <cell r="M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</row>
        <row r="285">
          <cell r="M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</row>
        <row r="286">
          <cell r="M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</row>
        <row r="287"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</row>
        <row r="288"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</row>
        <row r="289"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</row>
        <row r="290"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</row>
        <row r="291">
          <cell r="M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</row>
        <row r="292"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</row>
        <row r="293"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</row>
        <row r="294">
          <cell r="M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</row>
        <row r="295"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</row>
        <row r="296"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</row>
        <row r="297">
          <cell r="M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</row>
        <row r="298">
          <cell r="M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</row>
        <row r="299"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</row>
        <row r="300">
          <cell r="M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</row>
        <row r="301">
          <cell r="M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</row>
        <row r="302"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</row>
        <row r="303">
          <cell r="M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</row>
        <row r="304">
          <cell r="M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</row>
        <row r="305">
          <cell r="M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</row>
        <row r="306">
          <cell r="M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</row>
        <row r="307"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</row>
        <row r="308">
          <cell r="M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</row>
        <row r="309">
          <cell r="M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</row>
        <row r="310"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</row>
        <row r="311"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</row>
        <row r="312"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</row>
        <row r="313"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</row>
        <row r="314"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</row>
        <row r="315"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</row>
        <row r="316"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</row>
        <row r="317"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</row>
        <row r="318"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</row>
        <row r="319"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</row>
        <row r="320"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</row>
        <row r="321"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</row>
        <row r="322"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</row>
        <row r="323"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</row>
        <row r="324">
          <cell r="M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</row>
        <row r="325">
          <cell r="M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</row>
        <row r="326"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</row>
        <row r="327"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</row>
        <row r="328">
          <cell r="M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</row>
        <row r="329">
          <cell r="M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</row>
        <row r="330">
          <cell r="M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</row>
        <row r="331">
          <cell r="M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</row>
        <row r="332">
          <cell r="M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</row>
        <row r="333"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</row>
        <row r="334">
          <cell r="M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</row>
        <row r="335"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</row>
        <row r="336">
          <cell r="M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</row>
        <row r="337"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</row>
        <row r="338"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</row>
        <row r="339"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</row>
        <row r="340">
          <cell r="M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</row>
        <row r="341"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</row>
        <row r="342"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</row>
        <row r="343">
          <cell r="M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</row>
        <row r="344">
          <cell r="M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</row>
        <row r="345"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</row>
        <row r="346">
          <cell r="M346">
            <v>0</v>
          </cell>
          <cell r="N346">
            <v>0</v>
          </cell>
          <cell r="O346">
            <v>0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</row>
        <row r="347"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</row>
        <row r="348">
          <cell r="M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</row>
        <row r="349"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</row>
        <row r="350"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</row>
        <row r="351">
          <cell r="M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</row>
        <row r="352">
          <cell r="M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</row>
        <row r="353">
          <cell r="M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</row>
        <row r="354"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</row>
        <row r="355"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</row>
        <row r="356">
          <cell r="M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</row>
        <row r="357">
          <cell r="M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</row>
        <row r="358">
          <cell r="M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</row>
        <row r="359">
          <cell r="M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</row>
        <row r="360"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</row>
        <row r="361"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</row>
        <row r="362"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</row>
        <row r="363">
          <cell r="M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</row>
        <row r="364"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</row>
        <row r="365"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</row>
        <row r="366"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</row>
        <row r="367"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</row>
        <row r="368"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</row>
        <row r="369"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</row>
        <row r="370"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</row>
        <row r="371">
          <cell r="M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</row>
        <row r="372">
          <cell r="M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</row>
        <row r="373">
          <cell r="M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</row>
        <row r="374">
          <cell r="M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</row>
        <row r="375">
          <cell r="M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</row>
        <row r="376"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</row>
        <row r="377">
          <cell r="M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</row>
        <row r="378">
          <cell r="M378">
            <v>0</v>
          </cell>
          <cell r="N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</row>
        <row r="379"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</row>
        <row r="380">
          <cell r="M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</row>
        <row r="381"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</row>
        <row r="382">
          <cell r="M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</row>
        <row r="383"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</row>
        <row r="384">
          <cell r="M384">
            <v>0</v>
          </cell>
          <cell r="N384">
            <v>0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</row>
        <row r="385">
          <cell r="M385">
            <v>0</v>
          </cell>
          <cell r="N385">
            <v>0</v>
          </cell>
          <cell r="O385">
            <v>0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</row>
        <row r="386">
          <cell r="M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</row>
        <row r="387">
          <cell r="M387">
            <v>0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</row>
        <row r="388">
          <cell r="M388">
            <v>0</v>
          </cell>
          <cell r="N388">
            <v>0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</row>
        <row r="389">
          <cell r="M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</row>
        <row r="390">
          <cell r="M390">
            <v>0</v>
          </cell>
          <cell r="N390">
            <v>0</v>
          </cell>
          <cell r="O390">
            <v>0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</row>
        <row r="391">
          <cell r="M391">
            <v>0</v>
          </cell>
          <cell r="N391">
            <v>0</v>
          </cell>
          <cell r="O391">
            <v>0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</row>
        <row r="392">
          <cell r="M392">
            <v>0</v>
          </cell>
          <cell r="N392">
            <v>0</v>
          </cell>
          <cell r="O392">
            <v>0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</row>
        <row r="393">
          <cell r="M393">
            <v>0</v>
          </cell>
          <cell r="N393">
            <v>0</v>
          </cell>
          <cell r="O393">
            <v>0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</row>
        <row r="394">
          <cell r="M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</row>
        <row r="395">
          <cell r="M395">
            <v>0</v>
          </cell>
          <cell r="N395">
            <v>0</v>
          </cell>
          <cell r="O395">
            <v>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</row>
        <row r="396">
          <cell r="M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</row>
        <row r="397">
          <cell r="M397">
            <v>0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</row>
        <row r="398">
          <cell r="M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</row>
        <row r="399"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</row>
        <row r="400">
          <cell r="M400">
            <v>0</v>
          </cell>
          <cell r="N400">
            <v>0</v>
          </cell>
          <cell r="O400">
            <v>0</v>
          </cell>
          <cell r="P400">
            <v>0</v>
          </cell>
          <cell r="Q400">
            <v>0</v>
          </cell>
          <cell r="R400">
            <v>0</v>
          </cell>
          <cell r="S400">
            <v>0</v>
          </cell>
        </row>
        <row r="401">
          <cell r="M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R401">
            <v>0</v>
          </cell>
          <cell r="S401">
            <v>0</v>
          </cell>
        </row>
        <row r="402">
          <cell r="M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</row>
        <row r="403">
          <cell r="M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</row>
        <row r="404"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</row>
        <row r="405">
          <cell r="M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</row>
        <row r="406"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</row>
        <row r="407">
          <cell r="M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0</v>
          </cell>
          <cell r="R407">
            <v>0</v>
          </cell>
          <cell r="S407">
            <v>0</v>
          </cell>
        </row>
        <row r="408">
          <cell r="M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</row>
        <row r="409">
          <cell r="M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</row>
        <row r="410"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</row>
        <row r="411"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</row>
        <row r="412"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</row>
        <row r="413"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</row>
        <row r="414"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</row>
        <row r="415"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</row>
        <row r="416"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</row>
        <row r="417"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</row>
        <row r="418"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</row>
        <row r="419"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</row>
        <row r="420">
          <cell r="M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</row>
        <row r="421"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</row>
        <row r="422"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</row>
        <row r="423">
          <cell r="M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</row>
        <row r="424"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</row>
        <row r="425">
          <cell r="M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</row>
        <row r="426">
          <cell r="M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</row>
        <row r="427"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</row>
        <row r="428">
          <cell r="M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</row>
        <row r="429">
          <cell r="M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</row>
        <row r="430">
          <cell r="M430">
            <v>0</v>
          </cell>
          <cell r="N430">
            <v>0</v>
          </cell>
          <cell r="O430">
            <v>0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</row>
        <row r="431">
          <cell r="M431">
            <v>0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</row>
        <row r="432"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</row>
        <row r="433">
          <cell r="M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</row>
        <row r="434">
          <cell r="M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</row>
        <row r="435"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</row>
        <row r="436">
          <cell r="M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</row>
        <row r="437">
          <cell r="M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</row>
        <row r="438">
          <cell r="M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</row>
        <row r="439">
          <cell r="M439">
            <v>0</v>
          </cell>
          <cell r="N439">
            <v>0</v>
          </cell>
          <cell r="O439">
            <v>0</v>
          </cell>
          <cell r="P439">
            <v>0</v>
          </cell>
          <cell r="Q439">
            <v>0</v>
          </cell>
          <cell r="R439">
            <v>0</v>
          </cell>
          <cell r="S439">
            <v>0</v>
          </cell>
        </row>
        <row r="440">
          <cell r="M440">
            <v>0</v>
          </cell>
          <cell r="N440">
            <v>0</v>
          </cell>
          <cell r="O440">
            <v>0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</row>
        <row r="441">
          <cell r="M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</row>
        <row r="442">
          <cell r="M442">
            <v>0</v>
          </cell>
          <cell r="N442">
            <v>0</v>
          </cell>
          <cell r="O442">
            <v>0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</row>
        <row r="443"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</row>
        <row r="444">
          <cell r="M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</row>
        <row r="445">
          <cell r="M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</row>
        <row r="446"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</row>
        <row r="447">
          <cell r="M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</row>
        <row r="448"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</row>
        <row r="449">
          <cell r="M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</row>
        <row r="450">
          <cell r="M450">
            <v>0</v>
          </cell>
          <cell r="N450">
            <v>0</v>
          </cell>
          <cell r="O450">
            <v>0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</row>
        <row r="451">
          <cell r="M451">
            <v>0</v>
          </cell>
          <cell r="N451">
            <v>0</v>
          </cell>
          <cell r="O451">
            <v>0</v>
          </cell>
          <cell r="P451">
            <v>0</v>
          </cell>
          <cell r="Q451">
            <v>0</v>
          </cell>
          <cell r="R451">
            <v>0</v>
          </cell>
          <cell r="S451">
            <v>0</v>
          </cell>
        </row>
        <row r="452"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</row>
        <row r="453">
          <cell r="M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</row>
        <row r="454">
          <cell r="M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</row>
        <row r="455">
          <cell r="M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</row>
        <row r="456">
          <cell r="M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</row>
        <row r="457"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</row>
        <row r="458">
          <cell r="M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</row>
        <row r="459">
          <cell r="M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</row>
        <row r="460">
          <cell r="M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</row>
        <row r="461"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</row>
        <row r="462">
          <cell r="M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</row>
        <row r="463">
          <cell r="M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</row>
        <row r="464">
          <cell r="M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</row>
        <row r="465">
          <cell r="M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</row>
        <row r="466">
          <cell r="M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</row>
        <row r="467">
          <cell r="M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</row>
        <row r="468">
          <cell r="M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</row>
        <row r="469">
          <cell r="M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</row>
        <row r="470">
          <cell r="M470">
            <v>0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</row>
        <row r="471">
          <cell r="M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67"/>
  <sheetViews>
    <sheetView tabSelected="1" workbookViewId="0">
      <pane xSplit="3" ySplit="7" topLeftCell="D8" activePane="bottomRight" state="frozen"/>
      <selection pane="topRight" activeCell="D1" sqref="D1"/>
      <selection pane="bottomLeft" activeCell="A8" sqref="A8"/>
      <selection pane="bottomRight" activeCell="D12" sqref="D12"/>
    </sheetView>
  </sheetViews>
  <sheetFormatPr baseColWidth="10" defaultRowHeight="12.75"/>
  <cols>
    <col min="1" max="1" width="1.5703125" style="4" customWidth="1"/>
    <col min="2" max="2" width="14.5703125" style="4" bestFit="1" customWidth="1"/>
    <col min="3" max="3" width="38" style="4" bestFit="1" customWidth="1"/>
    <col min="4" max="5" width="20.7109375" style="4" bestFit="1" customWidth="1"/>
    <col min="6" max="6" width="20.28515625" style="4" bestFit="1" customWidth="1"/>
    <col min="7" max="7" width="11.85546875" style="74" bestFit="1" customWidth="1"/>
    <col min="8" max="9" width="20.7109375" style="74" bestFit="1" customWidth="1"/>
    <col min="10" max="10" width="11.42578125" style="74" customWidth="1"/>
    <col min="11" max="11" width="1.5703125" style="4" customWidth="1"/>
    <col min="12" max="16384" width="11.42578125" style="4"/>
  </cols>
  <sheetData>
    <row r="1" spans="1:11" ht="31.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3"/>
    </row>
    <row r="2" spans="1:11" ht="15" customHeight="1">
      <c r="A2" s="5"/>
      <c r="B2" s="6"/>
      <c r="C2" s="6"/>
      <c r="D2" s="6"/>
      <c r="E2" s="6"/>
      <c r="F2" s="6"/>
      <c r="G2" s="6"/>
      <c r="H2" s="6"/>
      <c r="I2" s="6"/>
      <c r="J2" s="6"/>
      <c r="K2" s="7"/>
    </row>
    <row r="3" spans="1:11" ht="15" customHeight="1">
      <c r="A3" s="8"/>
      <c r="B3" s="9"/>
      <c r="C3" s="10" t="s">
        <v>1</v>
      </c>
      <c r="D3" s="11" t="s">
        <v>55</v>
      </c>
      <c r="E3" s="12"/>
      <c r="F3" s="12"/>
      <c r="G3" s="9"/>
      <c r="H3" s="9"/>
      <c r="I3" s="9"/>
      <c r="J3" s="9"/>
      <c r="K3" s="13"/>
    </row>
    <row r="4" spans="1:11" ht="10.5" customHeight="1">
      <c r="A4" s="14"/>
      <c r="B4" s="15"/>
      <c r="C4" s="15"/>
      <c r="D4" s="15"/>
      <c r="E4" s="15"/>
      <c r="F4" s="15"/>
      <c r="G4" s="15"/>
      <c r="H4" s="15"/>
      <c r="I4" s="15"/>
      <c r="J4" s="15"/>
      <c r="K4" s="16"/>
    </row>
    <row r="5" spans="1:11" ht="21.75" customHeight="1">
      <c r="A5" s="17"/>
      <c r="B5" s="18" t="s">
        <v>45</v>
      </c>
      <c r="C5" s="19"/>
      <c r="D5" s="20"/>
      <c r="E5" s="20"/>
      <c r="F5" s="20"/>
      <c r="G5" s="15"/>
      <c r="H5" s="15"/>
      <c r="I5" s="15"/>
      <c r="J5" s="15"/>
      <c r="K5" s="16"/>
    </row>
    <row r="6" spans="1:11" ht="5.25" customHeight="1" thickBot="1">
      <c r="A6" s="17"/>
      <c r="B6" s="21"/>
      <c r="C6" s="21"/>
      <c r="D6" s="21"/>
      <c r="E6" s="21"/>
      <c r="F6" s="21"/>
      <c r="G6" s="21"/>
      <c r="H6" s="21"/>
      <c r="I6" s="21"/>
      <c r="J6" s="21"/>
      <c r="K6" s="16"/>
    </row>
    <row r="7" spans="1:11" ht="13.5" thickBot="1">
      <c r="A7" s="17"/>
      <c r="B7" s="22"/>
      <c r="C7" s="23" t="s">
        <v>2</v>
      </c>
      <c r="D7" s="24" t="s">
        <v>4</v>
      </c>
      <c r="E7" s="24" t="s">
        <v>5</v>
      </c>
      <c r="F7" s="24" t="s">
        <v>6</v>
      </c>
      <c r="G7" s="24" t="s">
        <v>3</v>
      </c>
      <c r="H7" s="24" t="s">
        <v>7</v>
      </c>
      <c r="I7" s="24" t="s">
        <v>8</v>
      </c>
      <c r="J7" s="24" t="s">
        <v>9</v>
      </c>
      <c r="K7" s="16"/>
    </row>
    <row r="8" spans="1:11">
      <c r="A8" s="17"/>
      <c r="B8" s="22"/>
      <c r="C8" s="25" t="s">
        <v>10</v>
      </c>
      <c r="D8" s="26">
        <f>+D9+D23+D25+D27+D29</f>
        <v>41625709048</v>
      </c>
      <c r="E8" s="26">
        <f>+E9+E23+E25+E27+E29</f>
        <v>39010623010.870003</v>
      </c>
      <c r="F8" s="26">
        <f>+F9+F23+F25+F27+F29</f>
        <v>2615086037.1300006</v>
      </c>
      <c r="G8" s="27">
        <f t="shared" ref="G8:G21" si="0">+E8/D8</f>
        <v>0.93717618037173966</v>
      </c>
      <c r="H8" s="26">
        <f>+H9+H23+H25+H27+H29</f>
        <v>38007037425.809998</v>
      </c>
      <c r="I8" s="26">
        <f>+I9+I23+I25+I27+I29</f>
        <v>3618671622.1899996</v>
      </c>
      <c r="J8" s="27">
        <f t="shared" ref="J8:J9" si="1">+H8/D8</f>
        <v>0.91306642685612416</v>
      </c>
      <c r="K8" s="16"/>
    </row>
    <row r="9" spans="1:11">
      <c r="A9" s="17"/>
      <c r="B9" s="22"/>
      <c r="C9" s="28" t="s">
        <v>11</v>
      </c>
      <c r="D9" s="29">
        <f>SUM(D10:D21)</f>
        <v>33498863108</v>
      </c>
      <c r="E9" s="29">
        <f>SUM(E10:E21)</f>
        <v>31653777557</v>
      </c>
      <c r="F9" s="29">
        <f>SUM(F10:F21)</f>
        <v>1845085551</v>
      </c>
      <c r="G9" s="30">
        <f t="shared" si="0"/>
        <v>0.94492095015130928</v>
      </c>
      <c r="H9" s="29">
        <f>SUM(H10:H21)</f>
        <v>31581325891</v>
      </c>
      <c r="I9" s="29">
        <f>SUM(I10:I21)</f>
        <v>1917537217</v>
      </c>
      <c r="J9" s="30">
        <f t="shared" si="1"/>
        <v>0.9427581404533677</v>
      </c>
      <c r="K9" s="16"/>
    </row>
    <row r="10" spans="1:11">
      <c r="A10" s="17"/>
      <c r="B10" s="17" t="s">
        <v>12</v>
      </c>
      <c r="C10" s="31" t="s">
        <v>13</v>
      </c>
      <c r="D10" s="32">
        <v>17362796538</v>
      </c>
      <c r="E10" s="32">
        <v>17300192428</v>
      </c>
      <c r="F10" s="33">
        <f>+D10-E10</f>
        <v>62604110</v>
      </c>
      <c r="G10" s="34">
        <f t="shared" si="0"/>
        <v>0.99639435330230441</v>
      </c>
      <c r="H10" s="32">
        <v>17300192428</v>
      </c>
      <c r="I10" s="35">
        <f>+D10-H10</f>
        <v>62604110</v>
      </c>
      <c r="J10" s="34">
        <f>+H10/D10</f>
        <v>0.99639435330230441</v>
      </c>
      <c r="K10" s="16"/>
    </row>
    <row r="11" spans="1:11">
      <c r="A11" s="17"/>
      <c r="B11" s="17" t="s">
        <v>12</v>
      </c>
      <c r="C11" s="36" t="s">
        <v>13</v>
      </c>
      <c r="D11" s="37">
        <v>478164442</v>
      </c>
      <c r="E11" s="37">
        <v>0</v>
      </c>
      <c r="F11" s="38">
        <f>+D11-E11</f>
        <v>478164442</v>
      </c>
      <c r="G11" s="39">
        <f t="shared" si="0"/>
        <v>0</v>
      </c>
      <c r="H11" s="37">
        <v>0</v>
      </c>
      <c r="I11" s="40">
        <f>+D11-H11</f>
        <v>478164442</v>
      </c>
      <c r="J11" s="39">
        <f>+H11/D11</f>
        <v>0</v>
      </c>
      <c r="K11" s="16"/>
    </row>
    <row r="12" spans="1:11">
      <c r="A12" s="17"/>
      <c r="B12" s="17" t="s">
        <v>14</v>
      </c>
      <c r="C12" s="31" t="s">
        <v>15</v>
      </c>
      <c r="D12" s="32">
        <f>2071239340-241661000</f>
        <v>1829578340</v>
      </c>
      <c r="E12" s="32">
        <v>1809162129</v>
      </c>
      <c r="F12" s="33">
        <f t="shared" ref="F12:F21" si="2">+D12-E12</f>
        <v>20416211</v>
      </c>
      <c r="G12" s="34">
        <f t="shared" si="0"/>
        <v>0.98884102934887175</v>
      </c>
      <c r="H12" s="32">
        <v>1809162129</v>
      </c>
      <c r="I12" s="35">
        <f t="shared" ref="I12:I21" si="3">+D12-H12</f>
        <v>20416211</v>
      </c>
      <c r="J12" s="34">
        <f t="shared" ref="J12:J21" si="4">+H12/D12</f>
        <v>0.98884102934887175</v>
      </c>
      <c r="K12" s="16"/>
    </row>
    <row r="13" spans="1:11">
      <c r="A13" s="17"/>
      <c r="B13" s="17" t="s">
        <v>14</v>
      </c>
      <c r="C13" s="36" t="s">
        <v>15</v>
      </c>
      <c r="D13" s="37">
        <v>216513742</v>
      </c>
      <c r="E13" s="37">
        <v>0</v>
      </c>
      <c r="F13" s="38">
        <f>+D13-E13</f>
        <v>216513742</v>
      </c>
      <c r="G13" s="39">
        <f t="shared" si="0"/>
        <v>0</v>
      </c>
      <c r="H13" s="37">
        <v>0</v>
      </c>
      <c r="I13" s="40">
        <f>+D13-H13</f>
        <v>216513742</v>
      </c>
      <c r="J13" s="39">
        <f>+H13/D13</f>
        <v>0</v>
      </c>
      <c r="K13" s="16"/>
    </row>
    <row r="14" spans="1:11">
      <c r="A14" s="17"/>
      <c r="B14" s="17" t="s">
        <v>16</v>
      </c>
      <c r="C14" s="31" t="s">
        <v>17</v>
      </c>
      <c r="D14" s="32">
        <f>4208774072-417380000</f>
        <v>3791394072</v>
      </c>
      <c r="E14" s="32">
        <v>3602993597</v>
      </c>
      <c r="F14" s="33">
        <f>+D14-E14</f>
        <v>188400475</v>
      </c>
      <c r="G14" s="34">
        <f>+E14/D14</f>
        <v>0.9503083901535414</v>
      </c>
      <c r="H14" s="32">
        <v>3602993597</v>
      </c>
      <c r="I14" s="35">
        <f>+D14-H14</f>
        <v>188400475</v>
      </c>
      <c r="J14" s="34">
        <f>+H14/D14</f>
        <v>0.9503083901535414</v>
      </c>
      <c r="K14" s="16"/>
    </row>
    <row r="15" spans="1:11">
      <c r="A15" s="17"/>
      <c r="B15" s="17" t="s">
        <v>16</v>
      </c>
      <c r="C15" s="36" t="s">
        <v>17</v>
      </c>
      <c r="D15" s="37">
        <v>148378182</v>
      </c>
      <c r="E15" s="37">
        <v>0</v>
      </c>
      <c r="F15" s="38">
        <f>+D15-E15</f>
        <v>148378182</v>
      </c>
      <c r="G15" s="39">
        <f t="shared" ref="G15" si="5">+E15/D15</f>
        <v>0</v>
      </c>
      <c r="H15" s="37">
        <v>0</v>
      </c>
      <c r="I15" s="40">
        <f>+D15-H15</f>
        <v>148378182</v>
      </c>
      <c r="J15" s="39">
        <f>+H15/D15</f>
        <v>0</v>
      </c>
      <c r="K15" s="16"/>
    </row>
    <row r="16" spans="1:11" ht="24">
      <c r="A16" s="17"/>
      <c r="B16" s="17" t="s">
        <v>18</v>
      </c>
      <c r="C16" s="31" t="s">
        <v>19</v>
      </c>
      <c r="D16" s="32">
        <v>0</v>
      </c>
      <c r="E16" s="32">
        <v>0</v>
      </c>
      <c r="F16" s="33">
        <f t="shared" ref="F16:F17" si="6">+D16-E16</f>
        <v>0</v>
      </c>
      <c r="G16" s="34">
        <v>0</v>
      </c>
      <c r="H16" s="32"/>
      <c r="I16" s="35">
        <f t="shared" ref="I16:I17" si="7">+D16-H16</f>
        <v>0</v>
      </c>
      <c r="J16" s="34">
        <v>0</v>
      </c>
      <c r="K16" s="16"/>
    </row>
    <row r="17" spans="1:11" ht="24">
      <c r="A17" s="17"/>
      <c r="B17" s="17" t="s">
        <v>18</v>
      </c>
      <c r="C17" s="31" t="s">
        <v>20</v>
      </c>
      <c r="D17" s="32">
        <v>0</v>
      </c>
      <c r="E17" s="32">
        <v>0</v>
      </c>
      <c r="F17" s="33">
        <f t="shared" si="6"/>
        <v>0</v>
      </c>
      <c r="G17" s="34">
        <v>0</v>
      </c>
      <c r="H17" s="32"/>
      <c r="I17" s="35">
        <f t="shared" si="7"/>
        <v>0</v>
      </c>
      <c r="J17" s="34">
        <v>0</v>
      </c>
      <c r="K17" s="16"/>
    </row>
    <row r="18" spans="1:11" ht="24">
      <c r="A18" s="17"/>
      <c r="B18" s="17" t="s">
        <v>21</v>
      </c>
      <c r="C18" s="31" t="s">
        <v>22</v>
      </c>
      <c r="D18" s="32">
        <f>185000000-65432000</f>
        <v>119568000</v>
      </c>
      <c r="E18" s="32">
        <v>102485392</v>
      </c>
      <c r="F18" s="33">
        <f t="shared" si="2"/>
        <v>17082608</v>
      </c>
      <c r="G18" s="34">
        <f t="shared" si="0"/>
        <v>0.85713060350595482</v>
      </c>
      <c r="H18" s="32">
        <v>102485392</v>
      </c>
      <c r="I18" s="35">
        <f t="shared" si="3"/>
        <v>17082608</v>
      </c>
      <c r="J18" s="34">
        <f t="shared" si="4"/>
        <v>0.85713060350595482</v>
      </c>
      <c r="K18" s="16"/>
    </row>
    <row r="19" spans="1:11">
      <c r="A19" s="17"/>
      <c r="B19" s="17" t="s">
        <v>23</v>
      </c>
      <c r="C19" s="31" t="s">
        <v>24</v>
      </c>
      <c r="D19" s="32">
        <v>1349162250</v>
      </c>
      <c r="E19" s="32">
        <v>1286440233</v>
      </c>
      <c r="F19" s="33">
        <f t="shared" si="2"/>
        <v>62722017</v>
      </c>
      <c r="G19" s="34">
        <f t="shared" si="0"/>
        <v>0.95351039728542653</v>
      </c>
      <c r="H19" s="32">
        <v>1213988567</v>
      </c>
      <c r="I19" s="35">
        <f t="shared" si="3"/>
        <v>135173683</v>
      </c>
      <c r="J19" s="34">
        <f t="shared" si="4"/>
        <v>0.89980917195096444</v>
      </c>
      <c r="K19" s="16"/>
    </row>
    <row r="20" spans="1:11" ht="24.75" customHeight="1">
      <c r="A20" s="17"/>
      <c r="B20" s="17" t="s">
        <v>25</v>
      </c>
      <c r="C20" s="41" t="s">
        <v>26</v>
      </c>
      <c r="D20" s="32">
        <v>7907363908</v>
      </c>
      <c r="E20" s="32">
        <v>7552503778</v>
      </c>
      <c r="F20" s="32">
        <f t="shared" si="2"/>
        <v>354860130</v>
      </c>
      <c r="G20" s="34">
        <f t="shared" si="0"/>
        <v>0.95512282802098147</v>
      </c>
      <c r="H20" s="32">
        <v>7552503778</v>
      </c>
      <c r="I20" s="32">
        <f t="shared" si="3"/>
        <v>354860130</v>
      </c>
      <c r="J20" s="34">
        <f t="shared" si="4"/>
        <v>0.95512282802098147</v>
      </c>
      <c r="K20" s="16"/>
    </row>
    <row r="21" spans="1:11" ht="24.75" thickBot="1">
      <c r="A21" s="17"/>
      <c r="B21" s="17" t="s">
        <v>25</v>
      </c>
      <c r="C21" s="42" t="s">
        <v>26</v>
      </c>
      <c r="D21" s="43">
        <v>295943634</v>
      </c>
      <c r="E21" s="43">
        <v>0</v>
      </c>
      <c r="F21" s="43">
        <f t="shared" si="2"/>
        <v>295943634</v>
      </c>
      <c r="G21" s="44">
        <f t="shared" si="0"/>
        <v>0</v>
      </c>
      <c r="H21" s="43">
        <v>0</v>
      </c>
      <c r="I21" s="45">
        <f t="shared" si="3"/>
        <v>295943634</v>
      </c>
      <c r="J21" s="44">
        <f t="shared" si="4"/>
        <v>0</v>
      </c>
      <c r="K21" s="16"/>
    </row>
    <row r="22" spans="1:11" ht="13.5" thickBot="1">
      <c r="A22" s="46"/>
      <c r="B22" s="22"/>
      <c r="C22" s="47"/>
      <c r="D22" s="21"/>
      <c r="E22" s="21"/>
      <c r="F22" s="21"/>
      <c r="G22" s="21"/>
      <c r="H22" s="21"/>
      <c r="I22" s="21"/>
      <c r="J22" s="21"/>
      <c r="K22" s="16"/>
    </row>
    <row r="23" spans="1:11" ht="13.5" thickBot="1">
      <c r="A23" s="17"/>
      <c r="B23" s="22" t="s">
        <v>27</v>
      </c>
      <c r="C23" s="48" t="s">
        <v>28</v>
      </c>
      <c r="D23" s="49">
        <f>50000000-40000000</f>
        <v>10000000</v>
      </c>
      <c r="E23" s="49">
        <v>294000</v>
      </c>
      <c r="F23" s="50">
        <f t="shared" ref="F23" si="8">+D23-E23</f>
        <v>9706000</v>
      </c>
      <c r="G23" s="51">
        <f t="shared" ref="G23" si="9">+E23/D23</f>
        <v>2.9399999999999999E-2</v>
      </c>
      <c r="H23" s="49">
        <v>294000</v>
      </c>
      <c r="I23" s="52">
        <f t="shared" ref="I23" si="10">+D23-H23</f>
        <v>9706000</v>
      </c>
      <c r="J23" s="51">
        <f t="shared" ref="J23" si="11">+H23/D23</f>
        <v>2.9399999999999999E-2</v>
      </c>
      <c r="K23" s="16"/>
    </row>
    <row r="24" spans="1:11" ht="15" customHeight="1" thickBot="1">
      <c r="A24" s="46"/>
      <c r="B24" s="22"/>
      <c r="C24" s="47"/>
      <c r="D24" s="53"/>
      <c r="E24" s="53"/>
      <c r="F24" s="53"/>
      <c r="G24" s="54"/>
      <c r="H24" s="54"/>
      <c r="I24" s="54"/>
      <c r="J24" s="54"/>
      <c r="K24" s="16"/>
    </row>
    <row r="25" spans="1:11" ht="13.5" thickBot="1">
      <c r="A25" s="17"/>
      <c r="B25" s="22" t="s">
        <v>29</v>
      </c>
      <c r="C25" s="48" t="s">
        <v>30</v>
      </c>
      <c r="D25" s="49">
        <f>7743845940-40000000</f>
        <v>7703845940</v>
      </c>
      <c r="E25" s="49">
        <v>7277482388.8999996</v>
      </c>
      <c r="F25" s="55">
        <f t="shared" ref="F25" si="12">+D25-E25</f>
        <v>426363551.10000038</v>
      </c>
      <c r="G25" s="51">
        <f t="shared" ref="G25" si="13">+E25/D25</f>
        <v>0.94465575318864692</v>
      </c>
      <c r="H25" s="49">
        <v>6421368887.8100004</v>
      </c>
      <c r="I25" s="52">
        <f t="shared" ref="I25" si="14">+D25-H25</f>
        <v>1282477052.1899996</v>
      </c>
      <c r="J25" s="51">
        <f t="shared" ref="J25" si="15">+H25/D25</f>
        <v>0.83352768705678459</v>
      </c>
      <c r="K25" s="16"/>
    </row>
    <row r="26" spans="1:11" ht="13.5" thickBot="1">
      <c r="A26" s="17"/>
      <c r="B26" s="22"/>
      <c r="C26" s="21"/>
      <c r="D26" s="21"/>
      <c r="E26" s="56"/>
      <c r="F26" s="21"/>
      <c r="G26" s="57"/>
      <c r="H26" s="57"/>
      <c r="I26" s="57"/>
      <c r="J26" s="57"/>
      <c r="K26" s="16"/>
    </row>
    <row r="27" spans="1:11" ht="13.5" thickBot="1">
      <c r="A27" s="17"/>
      <c r="B27" s="22" t="s">
        <v>31</v>
      </c>
      <c r="C27" s="48" t="s">
        <v>32</v>
      </c>
      <c r="D27" s="49">
        <v>333000000</v>
      </c>
      <c r="E27" s="49">
        <v>4048647</v>
      </c>
      <c r="F27" s="50">
        <f t="shared" ref="F27" si="16">+D27-E27</f>
        <v>328951353</v>
      </c>
      <c r="G27" s="51">
        <f t="shared" ref="G27" si="17">+E27/D27</f>
        <v>1.2158099099099099E-2</v>
      </c>
      <c r="H27" s="49">
        <v>4048647</v>
      </c>
      <c r="I27" s="52">
        <f t="shared" ref="I27" si="18">+D27-H27</f>
        <v>328951353</v>
      </c>
      <c r="J27" s="51">
        <f t="shared" ref="J27" si="19">+H27/D27</f>
        <v>1.2158099099099099E-2</v>
      </c>
      <c r="K27" s="16"/>
    </row>
    <row r="28" spans="1:11" ht="13.5" thickBot="1">
      <c r="A28" s="17"/>
      <c r="B28" s="22"/>
      <c r="C28" s="21"/>
      <c r="D28" s="21"/>
      <c r="E28" s="21"/>
      <c r="F28" s="21"/>
      <c r="G28" s="57"/>
      <c r="H28" s="57"/>
      <c r="I28" s="57"/>
      <c r="J28" s="57"/>
      <c r="K28" s="16"/>
    </row>
    <row r="29" spans="1:11" ht="13.5" thickBot="1">
      <c r="A29" s="17"/>
      <c r="B29" s="22" t="s">
        <v>33</v>
      </c>
      <c r="C29" s="48" t="s">
        <v>34</v>
      </c>
      <c r="D29" s="49">
        <v>80000000</v>
      </c>
      <c r="E29" s="49">
        <v>75020417.969999999</v>
      </c>
      <c r="F29" s="50">
        <f t="shared" ref="F29" si="20">+D29-E29</f>
        <v>4979582.0300000012</v>
      </c>
      <c r="G29" s="51">
        <f t="shared" ref="G29" si="21">+E29/D29</f>
        <v>0.93775522462499994</v>
      </c>
      <c r="H29" s="49">
        <v>0</v>
      </c>
      <c r="I29" s="52">
        <f t="shared" ref="I29" si="22">+D29-H29</f>
        <v>80000000</v>
      </c>
      <c r="J29" s="51">
        <f t="shared" ref="J29" si="23">+H29/D29</f>
        <v>0</v>
      </c>
      <c r="K29" s="16"/>
    </row>
    <row r="30" spans="1:11" ht="13.5" thickBot="1">
      <c r="A30" s="17"/>
      <c r="B30" s="22"/>
      <c r="C30" s="21"/>
      <c r="D30" s="21"/>
      <c r="E30" s="21"/>
      <c r="F30" s="21"/>
      <c r="G30" s="57"/>
      <c r="H30" s="57"/>
      <c r="I30" s="57"/>
      <c r="J30" s="57"/>
      <c r="K30" s="16"/>
    </row>
    <row r="31" spans="1:11" ht="13.5" thickBot="1">
      <c r="A31" s="17"/>
      <c r="B31" s="22"/>
      <c r="C31" s="58" t="s">
        <v>35</v>
      </c>
      <c r="D31" s="49">
        <f t="shared" ref="D31:F31" si="24">SUM(D32:D42)</f>
        <v>107368965558</v>
      </c>
      <c r="E31" s="49">
        <f t="shared" si="24"/>
        <v>104994259371.84</v>
      </c>
      <c r="F31" s="49">
        <f t="shared" si="24"/>
        <v>2374706186.1599998</v>
      </c>
      <c r="G31" s="51">
        <f>+E31/D31</f>
        <v>0.97788275062706831</v>
      </c>
      <c r="H31" s="49">
        <f t="shared" ref="H31:I31" si="25">SUM(H32:H42)</f>
        <v>79308214161</v>
      </c>
      <c r="I31" s="49">
        <f t="shared" si="25"/>
        <v>28060751397</v>
      </c>
      <c r="J31" s="51">
        <f t="shared" ref="J31" si="26">+H31/D31</f>
        <v>0.73865118983714373</v>
      </c>
      <c r="K31" s="16"/>
    </row>
    <row r="32" spans="1:11" ht="60">
      <c r="A32" s="17"/>
      <c r="B32" s="17" t="s">
        <v>46</v>
      </c>
      <c r="C32" s="31" t="s">
        <v>47</v>
      </c>
      <c r="D32" s="59">
        <v>0</v>
      </c>
      <c r="E32" s="59"/>
      <c r="F32" s="59">
        <f t="shared" ref="F32:F42" si="27">+D32-E32</f>
        <v>0</v>
      </c>
      <c r="G32" s="60">
        <v>0</v>
      </c>
      <c r="H32" s="59"/>
      <c r="I32" s="59">
        <f t="shared" ref="I32:I42" si="28">+D32-H32</f>
        <v>0</v>
      </c>
      <c r="J32" s="60">
        <v>0</v>
      </c>
      <c r="K32" s="16"/>
    </row>
    <row r="33" spans="1:11" ht="60">
      <c r="A33" s="17"/>
      <c r="B33" s="17" t="s">
        <v>48</v>
      </c>
      <c r="C33" s="31" t="s">
        <v>49</v>
      </c>
      <c r="D33" s="32">
        <v>0</v>
      </c>
      <c r="E33" s="32"/>
      <c r="F33" s="32">
        <f t="shared" si="27"/>
        <v>0</v>
      </c>
      <c r="G33" s="34">
        <v>0</v>
      </c>
      <c r="H33" s="32"/>
      <c r="I33" s="32">
        <f t="shared" si="28"/>
        <v>0</v>
      </c>
      <c r="J33" s="34">
        <v>0</v>
      </c>
      <c r="K33" s="16"/>
    </row>
    <row r="34" spans="1:11" ht="48">
      <c r="A34" s="17"/>
      <c r="B34" s="17" t="s">
        <v>50</v>
      </c>
      <c r="C34" s="31" t="s">
        <v>51</v>
      </c>
      <c r="D34" s="32">
        <v>0</v>
      </c>
      <c r="E34" s="32"/>
      <c r="F34" s="32">
        <f t="shared" si="27"/>
        <v>0</v>
      </c>
      <c r="G34" s="34">
        <v>0</v>
      </c>
      <c r="H34" s="32"/>
      <c r="I34" s="32">
        <f t="shared" si="28"/>
        <v>0</v>
      </c>
      <c r="J34" s="34">
        <v>0</v>
      </c>
      <c r="K34" s="16"/>
    </row>
    <row r="35" spans="1:11" ht="60">
      <c r="A35" s="17"/>
      <c r="B35" s="17" t="s">
        <v>36</v>
      </c>
      <c r="C35" s="31" t="s">
        <v>37</v>
      </c>
      <c r="D35" s="32">
        <v>0</v>
      </c>
      <c r="E35" s="32"/>
      <c r="F35" s="32">
        <f t="shared" si="27"/>
        <v>0</v>
      </c>
      <c r="G35" s="34">
        <v>0</v>
      </c>
      <c r="H35" s="32"/>
      <c r="I35" s="32">
        <f t="shared" si="28"/>
        <v>0</v>
      </c>
      <c r="J35" s="34">
        <v>0</v>
      </c>
      <c r="K35" s="16"/>
    </row>
    <row r="36" spans="1:11" ht="60">
      <c r="A36" s="17"/>
      <c r="B36" s="17" t="s">
        <v>36</v>
      </c>
      <c r="C36" s="31" t="s">
        <v>37</v>
      </c>
      <c r="D36" s="32">
        <v>41400000000</v>
      </c>
      <c r="E36" s="61">
        <v>40776244081</v>
      </c>
      <c r="F36" s="32">
        <f t="shared" si="27"/>
        <v>623755919</v>
      </c>
      <c r="G36" s="34">
        <f t="shared" ref="G36:G42" si="29">+E36/D36</f>
        <v>0.98493343190821259</v>
      </c>
      <c r="H36" s="61">
        <v>24686211060</v>
      </c>
      <c r="I36" s="32">
        <f t="shared" si="28"/>
        <v>16713788940</v>
      </c>
      <c r="J36" s="34">
        <f t="shared" ref="J36:J42" si="30">+H36/D36</f>
        <v>0.59628529130434782</v>
      </c>
      <c r="K36" s="16"/>
    </row>
    <row r="37" spans="1:11" ht="60">
      <c r="A37" s="17"/>
      <c r="B37" s="17" t="s">
        <v>52</v>
      </c>
      <c r="C37" s="31" t="s">
        <v>53</v>
      </c>
      <c r="D37" s="32">
        <v>0</v>
      </c>
      <c r="E37" s="61"/>
      <c r="F37" s="32">
        <f t="shared" si="27"/>
        <v>0</v>
      </c>
      <c r="G37" s="34">
        <v>0</v>
      </c>
      <c r="H37" s="61"/>
      <c r="I37" s="32">
        <f t="shared" si="28"/>
        <v>0</v>
      </c>
      <c r="J37" s="34">
        <v>0</v>
      </c>
      <c r="K37" s="16"/>
    </row>
    <row r="38" spans="1:11" ht="60">
      <c r="A38" s="17"/>
      <c r="B38" s="17" t="s">
        <v>38</v>
      </c>
      <c r="C38" s="31" t="s">
        <v>39</v>
      </c>
      <c r="D38" s="32">
        <f>18953972113-1300874615</f>
        <v>17653097498</v>
      </c>
      <c r="E38" s="61">
        <v>17405595520.5</v>
      </c>
      <c r="F38" s="32">
        <f t="shared" si="27"/>
        <v>247501977.5</v>
      </c>
      <c r="G38" s="34">
        <f t="shared" si="29"/>
        <v>0.98597968557483806</v>
      </c>
      <c r="H38" s="61">
        <v>14042066559.5</v>
      </c>
      <c r="I38" s="32">
        <f t="shared" si="28"/>
        <v>3611030938.5</v>
      </c>
      <c r="J38" s="34">
        <f t="shared" si="30"/>
        <v>0.79544491050881527</v>
      </c>
      <c r="K38" s="16"/>
    </row>
    <row r="39" spans="1:11" ht="60">
      <c r="A39" s="17"/>
      <c r="B39" s="17" t="s">
        <v>40</v>
      </c>
      <c r="C39" s="31" t="s">
        <v>41</v>
      </c>
      <c r="D39" s="32">
        <f>9692351907-1530941013</f>
        <v>8161410894</v>
      </c>
      <c r="E39" s="61">
        <v>6984256974.5</v>
      </c>
      <c r="F39" s="32">
        <f t="shared" si="27"/>
        <v>1177153919.5</v>
      </c>
      <c r="G39" s="34">
        <f t="shared" si="29"/>
        <v>0.85576587984739194</v>
      </c>
      <c r="H39" s="61">
        <v>6871590008.5</v>
      </c>
      <c r="I39" s="32">
        <f t="shared" si="28"/>
        <v>1289820885.5</v>
      </c>
      <c r="J39" s="34">
        <f t="shared" si="30"/>
        <v>0.84196104052937293</v>
      </c>
      <c r="K39" s="16"/>
    </row>
    <row r="40" spans="1:11" ht="60">
      <c r="A40" s="17"/>
      <c r="B40" s="17" t="s">
        <v>40</v>
      </c>
      <c r="C40" s="31" t="s">
        <v>41</v>
      </c>
      <c r="D40" s="32">
        <f>64723516153-27669058987</f>
        <v>37054457166</v>
      </c>
      <c r="E40" s="61">
        <v>36972637166</v>
      </c>
      <c r="F40" s="32">
        <f t="shared" si="27"/>
        <v>81820000</v>
      </c>
      <c r="G40" s="34">
        <f t="shared" si="29"/>
        <v>0.99779189856611705</v>
      </c>
      <c r="H40" s="61">
        <v>32946557166</v>
      </c>
      <c r="I40" s="32">
        <f t="shared" si="28"/>
        <v>4107900000</v>
      </c>
      <c r="J40" s="34">
        <f t="shared" si="30"/>
        <v>0.88913884282268529</v>
      </c>
      <c r="K40" s="16"/>
    </row>
    <row r="41" spans="1:11" ht="48">
      <c r="A41" s="17"/>
      <c r="B41" s="17" t="s">
        <v>42</v>
      </c>
      <c r="C41" s="31" t="s">
        <v>43</v>
      </c>
      <c r="D41" s="32">
        <v>1500000000</v>
      </c>
      <c r="E41" s="61">
        <v>1284677736.8399999</v>
      </c>
      <c r="F41" s="32">
        <f t="shared" si="27"/>
        <v>215322263.16000009</v>
      </c>
      <c r="G41" s="34">
        <f t="shared" si="29"/>
        <v>0.85645182455999991</v>
      </c>
      <c r="H41" s="61">
        <v>665723067</v>
      </c>
      <c r="I41" s="32">
        <f t="shared" si="28"/>
        <v>834276933</v>
      </c>
      <c r="J41" s="34">
        <f t="shared" si="30"/>
        <v>0.44381537799999998</v>
      </c>
      <c r="K41" s="16"/>
    </row>
    <row r="42" spans="1:11" ht="51.75" customHeight="1" thickBot="1">
      <c r="A42" s="17"/>
      <c r="B42" s="17" t="s">
        <v>42</v>
      </c>
      <c r="C42" s="62" t="s">
        <v>43</v>
      </c>
      <c r="D42" s="63">
        <v>1600000000</v>
      </c>
      <c r="E42" s="64">
        <v>1570847893</v>
      </c>
      <c r="F42" s="63">
        <f t="shared" si="27"/>
        <v>29152107</v>
      </c>
      <c r="G42" s="65">
        <f t="shared" si="29"/>
        <v>0.981779933125</v>
      </c>
      <c r="H42" s="64">
        <v>96066300</v>
      </c>
      <c r="I42" s="63">
        <f t="shared" si="28"/>
        <v>1503933700</v>
      </c>
      <c r="J42" s="65">
        <f t="shared" si="30"/>
        <v>6.0041437500000003E-2</v>
      </c>
      <c r="K42" s="16"/>
    </row>
    <row r="43" spans="1:11" ht="13.5" thickBot="1">
      <c r="A43" s="17"/>
      <c r="B43" s="21"/>
      <c r="C43" s="21"/>
      <c r="D43" s="21"/>
      <c r="E43" s="21"/>
      <c r="F43" s="21"/>
      <c r="G43" s="57"/>
      <c r="H43" s="57"/>
      <c r="I43" s="57"/>
      <c r="J43" s="57"/>
      <c r="K43" s="16"/>
    </row>
    <row r="44" spans="1:11" ht="16.5" thickBot="1">
      <c r="A44" s="17"/>
      <c r="B44" s="21"/>
      <c r="C44" s="66" t="s">
        <v>44</v>
      </c>
      <c r="D44" s="67">
        <f>+D31+D8</f>
        <v>148994674606</v>
      </c>
      <c r="E44" s="67">
        <f>+E31+E8</f>
        <v>144004882382.70999</v>
      </c>
      <c r="F44" s="67">
        <f>+F31+F8</f>
        <v>4989792223.2900009</v>
      </c>
      <c r="G44" s="68">
        <f t="shared" ref="G44" si="31">+E44/D44</f>
        <v>0.96651026463539746</v>
      </c>
      <c r="H44" s="67">
        <f>+H31+H8</f>
        <v>117315251586.81</v>
      </c>
      <c r="I44" s="67">
        <f>+I31+I8</f>
        <v>31679423019.189999</v>
      </c>
      <c r="J44" s="68">
        <f t="shared" ref="J44" si="32">+H44/D44</f>
        <v>0.78737882341793253</v>
      </c>
      <c r="K44" s="69"/>
    </row>
    <row r="45" spans="1:11" ht="13.5" thickBot="1">
      <c r="A45" s="70"/>
      <c r="B45" s="71"/>
      <c r="C45" s="71"/>
      <c r="D45" s="71"/>
      <c r="E45" s="71"/>
      <c r="F45" s="71"/>
      <c r="G45" s="72"/>
      <c r="H45" s="72"/>
      <c r="I45" s="72"/>
      <c r="J45" s="72"/>
      <c r="K45" s="73"/>
    </row>
    <row r="46" spans="1:11" ht="13.5" thickBot="1"/>
    <row r="47" spans="1:11" ht="16.5" thickBot="1">
      <c r="D47" s="67">
        <v>148994674606</v>
      </c>
      <c r="E47" s="67">
        <v>144004882382.70999</v>
      </c>
      <c r="G47" s="4"/>
      <c r="H47" s="67">
        <v>117315251586.81</v>
      </c>
      <c r="I47" s="4"/>
      <c r="J47" s="4"/>
    </row>
    <row r="48" spans="1:11" ht="13.5" thickBot="1">
      <c r="C48" s="75" t="s">
        <v>54</v>
      </c>
      <c r="G48" s="4"/>
      <c r="H48" s="4"/>
      <c r="I48" s="4"/>
      <c r="J48" s="4"/>
    </row>
    <row r="49" spans="4:10">
      <c r="D49" s="76">
        <f>+D47-D44</f>
        <v>0</v>
      </c>
      <c r="E49" s="76">
        <f>+E47-E44</f>
        <v>0</v>
      </c>
      <c r="G49" s="4"/>
      <c r="H49" s="76">
        <f>+H47-H44</f>
        <v>0</v>
      </c>
      <c r="I49" s="4"/>
      <c r="J49" s="4"/>
    </row>
    <row r="50" spans="4:10">
      <c r="E50" s="76"/>
      <c r="G50" s="4"/>
      <c r="H50" s="76"/>
      <c r="I50" s="4"/>
      <c r="J50" s="4"/>
    </row>
    <row r="51" spans="4:10">
      <c r="D51" s="76"/>
      <c r="G51" s="4"/>
      <c r="H51" s="4"/>
      <c r="I51" s="4"/>
      <c r="J51" s="77"/>
    </row>
    <row r="52" spans="4:10">
      <c r="E52" s="77"/>
      <c r="F52" s="77"/>
      <c r="G52" s="77"/>
      <c r="H52" s="77"/>
      <c r="I52" s="77"/>
      <c r="J52" s="77"/>
    </row>
    <row r="53" spans="4:10">
      <c r="D53" s="76"/>
      <c r="E53" s="77"/>
      <c r="F53" s="77"/>
      <c r="G53" s="77"/>
      <c r="H53" s="77"/>
      <c r="I53" s="77"/>
      <c r="J53" s="77"/>
    </row>
    <row r="54" spans="4:10">
      <c r="F54" s="77"/>
      <c r="G54" s="77"/>
      <c r="H54" s="77"/>
      <c r="I54" s="77"/>
      <c r="J54" s="77"/>
    </row>
    <row r="55" spans="4:10">
      <c r="F55" s="77"/>
      <c r="G55" s="77"/>
      <c r="H55" s="77"/>
      <c r="I55" s="77"/>
      <c r="J55" s="77"/>
    </row>
    <row r="56" spans="4:10">
      <c r="F56" s="77"/>
      <c r="G56" s="77"/>
      <c r="H56" s="77"/>
      <c r="I56" s="77"/>
      <c r="J56" s="77"/>
    </row>
    <row r="57" spans="4:10">
      <c r="F57" s="77"/>
      <c r="G57" s="77"/>
      <c r="H57" s="77"/>
      <c r="I57" s="77"/>
      <c r="J57" s="77"/>
    </row>
    <row r="58" spans="4:10">
      <c r="F58" s="77"/>
      <c r="G58" s="77"/>
      <c r="H58" s="77"/>
      <c r="I58" s="77"/>
      <c r="J58" s="77"/>
    </row>
    <row r="59" spans="4:10">
      <c r="F59" s="77"/>
      <c r="G59" s="77"/>
      <c r="H59" s="77"/>
      <c r="I59" s="77"/>
      <c r="J59" s="77"/>
    </row>
    <row r="60" spans="4:10">
      <c r="F60" s="77"/>
      <c r="G60" s="77"/>
      <c r="H60" s="77"/>
      <c r="I60" s="77"/>
      <c r="J60" s="77"/>
    </row>
    <row r="61" spans="4:10">
      <c r="F61" s="77"/>
      <c r="G61" s="77"/>
      <c r="H61" s="77"/>
      <c r="I61" s="77"/>
      <c r="J61" s="77"/>
    </row>
    <row r="62" spans="4:10">
      <c r="F62" s="77"/>
      <c r="G62" s="77"/>
      <c r="H62" s="77"/>
      <c r="I62" s="77"/>
      <c r="J62" s="77"/>
    </row>
    <row r="63" spans="4:10">
      <c r="F63" s="77"/>
      <c r="G63" s="77"/>
      <c r="H63" s="77"/>
      <c r="I63" s="77"/>
      <c r="J63" s="77"/>
    </row>
    <row r="64" spans="4:10">
      <c r="F64" s="77"/>
      <c r="G64" s="77"/>
      <c r="H64" s="77"/>
      <c r="I64" s="77"/>
      <c r="J64" s="77"/>
    </row>
    <row r="65" spans="6:10">
      <c r="F65" s="77"/>
      <c r="G65" s="77"/>
      <c r="H65" s="77"/>
      <c r="I65" s="77"/>
      <c r="J65" s="77"/>
    </row>
    <row r="66" spans="6:10">
      <c r="F66" s="77"/>
      <c r="G66" s="77"/>
      <c r="H66" s="77"/>
      <c r="I66" s="77"/>
      <c r="J66" s="77"/>
    </row>
    <row r="67" spans="6:10">
      <c r="F67" s="77"/>
      <c r="G67" s="77"/>
      <c r="H67" s="77"/>
      <c r="I67" s="77"/>
      <c r="J67" s="77"/>
    </row>
  </sheetData>
  <sheetProtection password="F3C9" sheet="1" objects="1" scenarios="1"/>
  <mergeCells count="4">
    <mergeCell ref="A1:K1"/>
    <mergeCell ref="A2:K2"/>
    <mergeCell ref="D3:F3"/>
    <mergeCell ref="B5:C5"/>
  </mergeCells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 DICIEMBRE 2017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David Rodriguez Acosta</dc:creator>
  <cp:lastModifiedBy>usuario</cp:lastModifiedBy>
  <dcterms:created xsi:type="dcterms:W3CDTF">2018-06-07T13:16:10Z</dcterms:created>
  <dcterms:modified xsi:type="dcterms:W3CDTF">2018-07-02T22:28:20Z</dcterms:modified>
</cp:coreProperties>
</file>