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JUNIO 2017" sheetId="7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7"/>
  <c r="I38"/>
  <c r="G38"/>
  <c r="F38"/>
  <c r="J37"/>
  <c r="I37"/>
  <c r="G37"/>
  <c r="F37"/>
  <c r="J36"/>
  <c r="I36"/>
  <c r="G36"/>
  <c r="F36"/>
  <c r="J35"/>
  <c r="I35"/>
  <c r="G35"/>
  <c r="F35"/>
  <c r="J34"/>
  <c r="I34"/>
  <c r="G34"/>
  <c r="F34"/>
  <c r="J33"/>
  <c r="I33"/>
  <c r="G33"/>
  <c r="F33"/>
  <c r="I32"/>
  <c r="F32"/>
  <c r="I31"/>
  <c r="F31"/>
  <c r="I30"/>
  <c r="F30"/>
  <c r="I29"/>
  <c r="F29"/>
  <c r="H28"/>
  <c r="E28"/>
  <c r="G28" s="1"/>
  <c r="D28"/>
  <c r="J26"/>
  <c r="I26"/>
  <c r="G26"/>
  <c r="F26"/>
  <c r="J24"/>
  <c r="I24"/>
  <c r="G24"/>
  <c r="F24"/>
  <c r="J23"/>
  <c r="I23"/>
  <c r="G23"/>
  <c r="F23"/>
  <c r="J21"/>
  <c r="I21"/>
  <c r="G21"/>
  <c r="F21"/>
  <c r="J20"/>
  <c r="I20"/>
  <c r="G20"/>
  <c r="F20"/>
  <c r="J19"/>
  <c r="I19"/>
  <c r="G19"/>
  <c r="F19"/>
  <c r="J18"/>
  <c r="I18"/>
  <c r="G18"/>
  <c r="F18"/>
  <c r="I17"/>
  <c r="F17"/>
  <c r="I16"/>
  <c r="F16"/>
  <c r="J15"/>
  <c r="I15"/>
  <c r="G15"/>
  <c r="F15"/>
  <c r="J14"/>
  <c r="I14"/>
  <c r="G14"/>
  <c r="F14"/>
  <c r="J13"/>
  <c r="I13"/>
  <c r="G13"/>
  <c r="F13"/>
  <c r="J12"/>
  <c r="I12"/>
  <c r="G12"/>
  <c r="F12"/>
  <c r="J11"/>
  <c r="I11"/>
  <c r="G11"/>
  <c r="F11"/>
  <c r="J10"/>
  <c r="I10"/>
  <c r="G10"/>
  <c r="F10"/>
  <c r="H9"/>
  <c r="E9"/>
  <c r="D9"/>
  <c r="D8" s="1"/>
  <c r="I28" l="1"/>
  <c r="I40" s="1"/>
  <c r="G9"/>
  <c r="I9"/>
  <c r="I8" s="1"/>
  <c r="J9"/>
  <c r="F28"/>
  <c r="F9"/>
  <c r="F8" s="1"/>
  <c r="D40"/>
  <c r="H8"/>
  <c r="J8" s="1"/>
  <c r="E8"/>
  <c r="G8" s="1"/>
  <c r="J28"/>
  <c r="F40" l="1"/>
  <c r="E40"/>
  <c r="G40" s="1"/>
  <c r="H40"/>
  <c r="J40" s="1"/>
</calcChain>
</file>

<file path=xl/sharedStrings.xml><?xml version="1.0" encoding="utf-8"?>
<sst xmlns="http://schemas.openxmlformats.org/spreadsheetml/2006/main" count="67" uniqueCount="54">
  <si>
    <t>AGENCIA DE RENOVACION  DEL TERRITORIO - ART</t>
  </si>
  <si>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</si>
  <si>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</si>
  <si>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</si>
  <si>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</si>
  <si>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</si>
  <si>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</si>
  <si>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</si>
  <si>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</si>
  <si>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</si>
  <si>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</si>
  <si>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</si>
  <si>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</si>
  <si>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</si>
  <si>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</si>
  <si>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</si>
  <si>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</si>
  <si>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</si>
  <si>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</si>
  <si>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</si>
  <si>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</si>
  <si>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</si>
  <si>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</si>
  <si>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</si>
  <si>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</si>
  <si>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</si>
  <si>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</si>
  <si>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</si>
  <si>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</si>
  <si>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</si>
  <si>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</si>
  <si>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</si>
  <si>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</si>
  <si>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</si>
  <si>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</si>
  <si>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</si>
  <si>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</si>
  <si>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</si>
  <si>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</si>
  <si>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</si>
  <si>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</si>
  <si>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</si>
  <si>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</si>
  <si>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</si>
  <si>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</si>
  <si>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</si>
  <si>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</si>
  <si>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</si>
  <si>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</si>
  <si>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</si>
  <si>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</si>
  <si>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</si>
  <si>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RECURSOS SIN SITUACION DE FONDOS </t>
  </si>
  <si>
    <t xml:space="preserve"> JUNIO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</si>
</sst>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6" fillId="0" borderId="4" xfId="0" applyFont="1" applyBorder="1"/>
    <xf numFmtId="0" fontId="7" fillId="7" borderId="4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3" fillId="0" borderId="4" xfId="0" applyFont="1" applyBorder="1"/>
    <xf numFmtId="0" fontId="3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8" xfId="3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wrapText="1"/>
    </xf>
    <xf numFmtId="3" fontId="10" fillId="3" borderId="8" xfId="2" applyNumberFormat="1" applyFont="1" applyFill="1" applyBorder="1" applyAlignment="1">
      <alignment vertical="center"/>
    </xf>
    <xf numFmtId="10" fontId="10" fillId="3" borderId="8" xfId="3" applyNumberFormat="1" applyFont="1" applyFill="1" applyBorder="1" applyAlignment="1">
      <alignment vertical="center"/>
    </xf>
    <xf numFmtId="3" fontId="10" fillId="0" borderId="8" xfId="2" applyNumberFormat="1" applyFont="1" applyFill="1" applyBorder="1" applyAlignment="1">
      <alignment vertical="center"/>
    </xf>
    <xf numFmtId="3" fontId="10" fillId="0" borderId="10" xfId="0" applyNumberFormat="1" applyFont="1" applyFill="1" applyBorder="1"/>
    <xf numFmtId="10" fontId="10" fillId="0" borderId="8" xfId="3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0" fontId="10" fillId="4" borderId="8" xfId="0" applyFont="1" applyFill="1" applyBorder="1" applyAlignment="1">
      <alignment wrapText="1"/>
    </xf>
    <xf numFmtId="3" fontId="10" fillId="4" borderId="8" xfId="2" applyNumberFormat="1" applyFont="1" applyFill="1" applyBorder="1" applyAlignment="1">
      <alignment vertical="center"/>
    </xf>
    <xf numFmtId="3" fontId="10" fillId="4" borderId="10" xfId="0" applyNumberFormat="1" applyFont="1" applyFill="1" applyBorder="1"/>
    <xf numFmtId="10" fontId="10" fillId="4" borderId="8" xfId="3" applyNumberFormat="1" applyFont="1" applyFill="1" applyBorder="1" applyAlignment="1">
      <alignment vertical="center"/>
    </xf>
    <xf numFmtId="3" fontId="10" fillId="4" borderId="9" xfId="0" applyNumberFormat="1" applyFont="1" applyFill="1" applyBorder="1"/>
    <xf numFmtId="0" fontId="10" fillId="0" borderId="6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3" fontId="10" fillId="4" borderId="11" xfId="2" applyNumberFormat="1" applyFont="1" applyFill="1" applyBorder="1" applyAlignment="1">
      <alignment vertical="center"/>
    </xf>
    <xf numFmtId="10" fontId="10" fillId="4" borderId="11" xfId="3" applyNumberFormat="1" applyFont="1" applyFill="1" applyBorder="1" applyAlignment="1">
      <alignment vertical="center"/>
    </xf>
    <xf numFmtId="3" fontId="10" fillId="4" borderId="13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4" xfId="0" applyFont="1" applyFill="1" applyBorder="1"/>
    <xf numFmtId="3" fontId="9" fillId="0" borderId="15" xfId="2" applyNumberFormat="1" applyFont="1" applyFill="1" applyBorder="1" applyAlignment="1">
      <alignment vertical="center"/>
    </xf>
    <xf numFmtId="3" fontId="9" fillId="0" borderId="16" xfId="0" applyNumberFormat="1" applyFont="1" applyFill="1" applyBorder="1"/>
    <xf numFmtId="10" fontId="9" fillId="0" borderId="15" xfId="3" applyNumberFormat="1" applyFont="1" applyFill="1" applyBorder="1" applyAlignment="1">
      <alignment vertical="center"/>
    </xf>
    <xf numFmtId="3" fontId="9" fillId="0" borderId="14" xfId="0" applyNumberFormat="1" applyFont="1" applyFill="1" applyBorder="1"/>
    <xf numFmtId="10" fontId="3" fillId="0" borderId="0" xfId="3" applyNumberFormat="1" applyFont="1" applyBorder="1"/>
    <xf numFmtId="0" fontId="9" fillId="0" borderId="14" xfId="0" applyFont="1" applyFill="1" applyBorder="1" applyAlignment="1">
      <alignment horizontal="center"/>
    </xf>
    <xf numFmtId="3" fontId="10" fillId="0" borderId="7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3" fontId="10" fillId="5" borderId="8" xfId="2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wrapText="1"/>
    </xf>
    <xf numFmtId="3" fontId="10" fillId="0" borderId="11" xfId="2" applyNumberFormat="1" applyFont="1" applyFill="1" applyBorder="1" applyAlignment="1">
      <alignment vertical="center"/>
    </xf>
    <xf numFmtId="3" fontId="10" fillId="5" borderId="11" xfId="2" applyNumberFormat="1" applyFont="1" applyFill="1" applyBorder="1" applyAlignment="1">
      <alignment vertical="center"/>
    </xf>
    <xf numFmtId="10" fontId="10" fillId="0" borderId="11" xfId="3" applyNumberFormat="1" applyFont="1" applyFill="1" applyBorder="1" applyAlignment="1">
      <alignment vertical="center"/>
    </xf>
    <xf numFmtId="0" fontId="7" fillId="6" borderId="14" xfId="0" applyFont="1" applyFill="1" applyBorder="1"/>
    <xf numFmtId="3" fontId="7" fillId="6" borderId="14" xfId="0" applyNumberFormat="1" applyFont="1" applyFill="1" applyBorder="1"/>
    <xf numFmtId="10" fontId="7" fillId="6" borderId="15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3" xfId="0" applyFont="1" applyBorder="1"/>
    <xf numFmtId="0" fontId="3" fillId="0" borderId="12" xfId="0" applyFont="1" applyBorder="1"/>
    <xf numFmtId="10" fontId="3" fillId="0" borderId="12" xfId="3" applyNumberFormat="1" applyFont="1" applyBorder="1"/>
    <xf numFmtId="0" fontId="3" fillId="0" borderId="17" xfId="0" applyFont="1" applyBorder="1"/>
    <xf numFmtId="0" fontId="9" fillId="4" borderId="15" xfId="0" applyFont="1" applyFill="1" applyBorder="1" applyAlignment="1">
      <alignment wrapText="1"/>
    </xf>
    <xf numFmtId="164" fontId="3" fillId="0" borderId="0" xfId="1" applyFont="1"/>
    <xf numFmtId="3" fontId="3" fillId="0" borderId="0" xfId="0" applyNumberFormat="1" applyFont="1"/>
    <xf numFmtId="10" fontId="3" fillId="0" borderId="0" xfId="3" applyNumberFormat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4" width="20.7109375" style="4" bestFit="1" customWidth="1"/>
    <col min="5" max="5" width="19.28515625" style="4" bestFit="1" customWidth="1"/>
    <col min="6" max="6" width="20.28515625" style="4" bestFit="1" customWidth="1"/>
    <col min="7" max="7" width="11.140625" style="74" bestFit="1" customWidth="1"/>
    <col min="8" max="8" width="19.28515625" style="74" bestFit="1" customWidth="1"/>
    <col min="9" max="9" width="20.7109375" style="74" bestFit="1" customWidth="1"/>
    <col min="10" max="10" width="11.42578125" style="74" customWidth="1"/>
    <col min="11" max="11" width="1.5703125" style="4" customWidth="1"/>
    <col min="12" max="16384" width="11.42578125" style="4"/>
  </cols>
  <sheetData>
    <row r="1" spans="1:1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>
      <c r="A3" s="8"/>
      <c r="B3" s="9"/>
      <c r="C3" s="10" t="s">
        <v>1</v>
      </c>
      <c r="D3" s="11" t="s">
        <v>53</v>
      </c>
      <c r="E3" s="12"/>
      <c r="F3" s="12"/>
      <c r="G3" s="9"/>
      <c r="H3" s="9"/>
      <c r="I3" s="9"/>
      <c r="J3" s="9"/>
      <c r="K3" s="13"/>
    </row>
    <row r="4" spans="1:11" ht="10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s="22" customFormat="1" ht="21.75" customHeight="1">
      <c r="A5" s="17"/>
      <c r="B5" s="18" t="s">
        <v>43</v>
      </c>
      <c r="C5" s="19"/>
      <c r="D5" s="20"/>
      <c r="E5" s="20"/>
      <c r="F5" s="20"/>
      <c r="G5" s="15"/>
      <c r="H5" s="15"/>
      <c r="I5" s="15"/>
      <c r="J5" s="15"/>
      <c r="K5" s="21"/>
    </row>
    <row r="6" spans="1:11" ht="5.25" customHeight="1" thickBot="1">
      <c r="A6" s="23"/>
      <c r="B6" s="24"/>
      <c r="C6" s="24"/>
      <c r="D6" s="24"/>
      <c r="E6" s="24"/>
      <c r="F6" s="24"/>
      <c r="G6" s="24"/>
      <c r="H6" s="24"/>
      <c r="I6" s="24"/>
      <c r="J6" s="24"/>
      <c r="K6" s="16"/>
    </row>
    <row r="7" spans="1:11" ht="13.5" thickBot="1">
      <c r="A7" s="23"/>
      <c r="B7" s="17"/>
      <c r="C7" s="25" t="s">
        <v>2</v>
      </c>
      <c r="D7" s="26" t="s">
        <v>4</v>
      </c>
      <c r="E7" s="26" t="s">
        <v>5</v>
      </c>
      <c r="F7" s="26" t="s">
        <v>6</v>
      </c>
      <c r="G7" s="26" t="s">
        <v>3</v>
      </c>
      <c r="H7" s="26" t="s">
        <v>7</v>
      </c>
      <c r="I7" s="26" t="s">
        <v>8</v>
      </c>
      <c r="J7" s="26" t="s">
        <v>9</v>
      </c>
      <c r="K7" s="16"/>
    </row>
    <row r="8" spans="1:11">
      <c r="A8" s="23"/>
      <c r="B8" s="17"/>
      <c r="C8" s="27" t="s">
        <v>10</v>
      </c>
      <c r="D8" s="28">
        <f>+D9+D23+D24+D26</f>
        <v>41625709048</v>
      </c>
      <c r="E8" s="28">
        <f>+E9+E23+E24+E26</f>
        <v>20084829190.470001</v>
      </c>
      <c r="F8" s="28">
        <f>+F9+F23+F24+F26</f>
        <v>21540879857.529999</v>
      </c>
      <c r="G8" s="29">
        <f t="shared" ref="G8:G21" si="0">+E8/D8</f>
        <v>0.4825101998216898</v>
      </c>
      <c r="H8" s="28">
        <f>+H9+H23+H24+H26</f>
        <v>16375463456.690001</v>
      </c>
      <c r="I8" s="28">
        <f>+I9+I23+I24+I26</f>
        <v>25250245591.309998</v>
      </c>
      <c r="J8" s="29">
        <f t="shared" ref="J8:J9" si="1">+H8/D8</f>
        <v>0.39339782627623004</v>
      </c>
      <c r="K8" s="16"/>
    </row>
    <row r="9" spans="1:11">
      <c r="A9" s="23"/>
      <c r="B9" s="23"/>
      <c r="C9" s="30" t="s">
        <v>11</v>
      </c>
      <c r="D9" s="31">
        <f>SUM(D10:D21)</f>
        <v>33498863108</v>
      </c>
      <c r="E9" s="31">
        <f>SUM(E10:E21)</f>
        <v>14487938697</v>
      </c>
      <c r="F9" s="31">
        <f>SUM(F10:F21)</f>
        <v>19010924411</v>
      </c>
      <c r="G9" s="32">
        <f t="shared" si="0"/>
        <v>0.43249045946099812</v>
      </c>
      <c r="H9" s="31">
        <f>SUM(H10:H21)</f>
        <v>13705470859</v>
      </c>
      <c r="I9" s="31">
        <f>SUM(I10:I21)</f>
        <v>19793392249</v>
      </c>
      <c r="J9" s="32">
        <f t="shared" si="1"/>
        <v>0.40913241786187488</v>
      </c>
      <c r="K9" s="16"/>
    </row>
    <row r="10" spans="1:11">
      <c r="A10" s="23"/>
      <c r="B10" s="23" t="s">
        <v>12</v>
      </c>
      <c r="C10" s="30" t="s">
        <v>13</v>
      </c>
      <c r="D10" s="33">
        <v>16984091538</v>
      </c>
      <c r="E10" s="33">
        <v>8463388160</v>
      </c>
      <c r="F10" s="34">
        <f>+D10-E10</f>
        <v>8520703378</v>
      </c>
      <c r="G10" s="35">
        <f t="shared" si="0"/>
        <v>0.49831267931311596</v>
      </c>
      <c r="H10" s="33">
        <v>8451458393</v>
      </c>
      <c r="I10" s="36">
        <f>+D10-H10</f>
        <v>8532633145</v>
      </c>
      <c r="J10" s="35">
        <f>+H10/D10</f>
        <v>0.49761027100512323</v>
      </c>
      <c r="K10" s="16"/>
    </row>
    <row r="11" spans="1:11">
      <c r="A11" s="23"/>
      <c r="B11" s="23" t="s">
        <v>12</v>
      </c>
      <c r="C11" s="37" t="s">
        <v>13</v>
      </c>
      <c r="D11" s="38">
        <v>478164442</v>
      </c>
      <c r="E11" s="38">
        <v>0</v>
      </c>
      <c r="F11" s="39">
        <f>+D11-E11</f>
        <v>478164442</v>
      </c>
      <c r="G11" s="40">
        <f t="shared" si="0"/>
        <v>0</v>
      </c>
      <c r="H11" s="38">
        <v>0</v>
      </c>
      <c r="I11" s="41">
        <f>+D11-H11</f>
        <v>478164442</v>
      </c>
      <c r="J11" s="40">
        <f>+H11/D11</f>
        <v>0</v>
      </c>
      <c r="K11" s="16"/>
    </row>
    <row r="12" spans="1:11">
      <c r="A12" s="23"/>
      <c r="B12" s="23" t="s">
        <v>14</v>
      </c>
      <c r="C12" s="30" t="s">
        <v>15</v>
      </c>
      <c r="D12" s="33">
        <v>2071239340</v>
      </c>
      <c r="E12" s="33">
        <v>786241422</v>
      </c>
      <c r="F12" s="34">
        <f t="shared" ref="F12:F21" si="2">+D12-E12</f>
        <v>1284997918</v>
      </c>
      <c r="G12" s="35">
        <f t="shared" si="0"/>
        <v>0.37959950200636883</v>
      </c>
      <c r="H12" s="33">
        <v>777465120</v>
      </c>
      <c r="I12" s="36">
        <f t="shared" ref="I12:I21" si="3">+D12-H12</f>
        <v>1293774220</v>
      </c>
      <c r="J12" s="35">
        <f t="shared" ref="J12:J21" si="4">+H12/D12</f>
        <v>0.37536227947466466</v>
      </c>
      <c r="K12" s="16"/>
    </row>
    <row r="13" spans="1:11">
      <c r="A13" s="23"/>
      <c r="B13" s="23" t="s">
        <v>14</v>
      </c>
      <c r="C13" s="37" t="s">
        <v>15</v>
      </c>
      <c r="D13" s="38">
        <v>216513742</v>
      </c>
      <c r="E13" s="38">
        <v>0</v>
      </c>
      <c r="F13" s="39">
        <f>+D13-E13</f>
        <v>216513742</v>
      </c>
      <c r="G13" s="40">
        <f t="shared" si="0"/>
        <v>0</v>
      </c>
      <c r="H13" s="38">
        <v>0</v>
      </c>
      <c r="I13" s="41">
        <f>+D13-H13</f>
        <v>216513742</v>
      </c>
      <c r="J13" s="40">
        <f>+H13/D13</f>
        <v>0</v>
      </c>
      <c r="K13" s="16"/>
    </row>
    <row r="14" spans="1:11">
      <c r="A14" s="23"/>
      <c r="B14" s="23" t="s">
        <v>16</v>
      </c>
      <c r="C14" s="30" t="s">
        <v>17</v>
      </c>
      <c r="D14" s="33">
        <v>4208774072</v>
      </c>
      <c r="E14" s="33">
        <v>713386208</v>
      </c>
      <c r="F14" s="34">
        <f t="shared" si="2"/>
        <v>3495387864</v>
      </c>
      <c r="G14" s="35">
        <f t="shared" si="0"/>
        <v>0.16949976306544781</v>
      </c>
      <c r="H14" s="33">
        <v>713386208</v>
      </c>
      <c r="I14" s="36">
        <f t="shared" si="3"/>
        <v>3495387864</v>
      </c>
      <c r="J14" s="35">
        <f t="shared" si="4"/>
        <v>0.16949976306544781</v>
      </c>
      <c r="K14" s="16"/>
    </row>
    <row r="15" spans="1:11">
      <c r="A15" s="23"/>
      <c r="B15" s="23" t="s">
        <v>16</v>
      </c>
      <c r="C15" s="37" t="s">
        <v>17</v>
      </c>
      <c r="D15" s="38">
        <v>148378182</v>
      </c>
      <c r="E15" s="38">
        <v>0</v>
      </c>
      <c r="F15" s="39">
        <f>+D15-E15</f>
        <v>148378182</v>
      </c>
      <c r="G15" s="40">
        <f t="shared" si="0"/>
        <v>0</v>
      </c>
      <c r="H15" s="38">
        <v>0</v>
      </c>
      <c r="I15" s="41">
        <f>+D15-H15</f>
        <v>148378182</v>
      </c>
      <c r="J15" s="40">
        <f>+H15/D15</f>
        <v>0</v>
      </c>
      <c r="K15" s="16"/>
    </row>
    <row r="16" spans="1:11" ht="24" hidden="1">
      <c r="A16" s="23"/>
      <c r="B16" s="23" t="s">
        <v>18</v>
      </c>
      <c r="C16" s="30" t="s">
        <v>19</v>
      </c>
      <c r="D16" s="33">
        <v>0</v>
      </c>
      <c r="E16" s="33">
        <v>0</v>
      </c>
      <c r="F16" s="34">
        <f t="shared" ref="F16:F17" si="5">+D16-E16</f>
        <v>0</v>
      </c>
      <c r="G16" s="35">
        <v>0</v>
      </c>
      <c r="H16" s="33"/>
      <c r="I16" s="36">
        <f t="shared" ref="I16:I17" si="6">+D16-H16</f>
        <v>0</v>
      </c>
      <c r="J16" s="35">
        <v>0</v>
      </c>
      <c r="K16" s="16"/>
    </row>
    <row r="17" spans="1:11" ht="24" hidden="1">
      <c r="A17" s="23"/>
      <c r="B17" s="23" t="s">
        <v>18</v>
      </c>
      <c r="C17" s="30" t="s">
        <v>20</v>
      </c>
      <c r="D17" s="33">
        <v>0</v>
      </c>
      <c r="E17" s="33">
        <v>0</v>
      </c>
      <c r="F17" s="34">
        <f t="shared" si="5"/>
        <v>0</v>
      </c>
      <c r="G17" s="35">
        <v>0</v>
      </c>
      <c r="H17" s="33"/>
      <c r="I17" s="36">
        <f t="shared" si="6"/>
        <v>0</v>
      </c>
      <c r="J17" s="35">
        <v>0</v>
      </c>
      <c r="K17" s="16"/>
    </row>
    <row r="18" spans="1:11" ht="24">
      <c r="A18" s="23"/>
      <c r="B18" s="23" t="s">
        <v>21</v>
      </c>
      <c r="C18" s="30" t="s">
        <v>22</v>
      </c>
      <c r="D18" s="33">
        <v>185000000</v>
      </c>
      <c r="E18" s="33">
        <v>40643894</v>
      </c>
      <c r="F18" s="34">
        <f t="shared" si="2"/>
        <v>144356106</v>
      </c>
      <c r="G18" s="35">
        <f t="shared" si="0"/>
        <v>0.21969672432432433</v>
      </c>
      <c r="H18" s="33">
        <v>40643894</v>
      </c>
      <c r="I18" s="36">
        <f t="shared" si="3"/>
        <v>144356106</v>
      </c>
      <c r="J18" s="35">
        <f t="shared" si="4"/>
        <v>0.21969672432432433</v>
      </c>
      <c r="K18" s="16"/>
    </row>
    <row r="19" spans="1:11">
      <c r="A19" s="23"/>
      <c r="B19" s="23" t="s">
        <v>23</v>
      </c>
      <c r="C19" s="30" t="s">
        <v>24</v>
      </c>
      <c r="D19" s="33">
        <v>1349162250</v>
      </c>
      <c r="E19" s="33">
        <v>1172924765</v>
      </c>
      <c r="F19" s="34">
        <f t="shared" si="2"/>
        <v>176237485</v>
      </c>
      <c r="G19" s="35">
        <f t="shared" si="0"/>
        <v>0.86937265328910585</v>
      </c>
      <c r="H19" s="33">
        <v>411163096</v>
      </c>
      <c r="I19" s="36">
        <f t="shared" si="3"/>
        <v>937999154</v>
      </c>
      <c r="J19" s="35">
        <f t="shared" si="4"/>
        <v>0.30475437331573724</v>
      </c>
      <c r="K19" s="16"/>
    </row>
    <row r="20" spans="1:11" ht="24.75" customHeight="1">
      <c r="A20" s="23"/>
      <c r="B20" s="23" t="s">
        <v>25</v>
      </c>
      <c r="C20" s="42" t="s">
        <v>26</v>
      </c>
      <c r="D20" s="33">
        <v>7561595908</v>
      </c>
      <c r="E20" s="33">
        <v>3311354248</v>
      </c>
      <c r="F20" s="34">
        <f t="shared" si="2"/>
        <v>4250241660</v>
      </c>
      <c r="G20" s="35">
        <f t="shared" si="0"/>
        <v>0.43791737726908431</v>
      </c>
      <c r="H20" s="33">
        <v>3311354148</v>
      </c>
      <c r="I20" s="36">
        <f t="shared" si="3"/>
        <v>4250241760</v>
      </c>
      <c r="J20" s="35">
        <f t="shared" si="4"/>
        <v>0.43791736404436277</v>
      </c>
      <c r="K20" s="16"/>
    </row>
    <row r="21" spans="1:11" ht="24.75" thickBot="1">
      <c r="A21" s="23"/>
      <c r="B21" s="23" t="s">
        <v>25</v>
      </c>
      <c r="C21" s="43" t="s">
        <v>26</v>
      </c>
      <c r="D21" s="44">
        <v>295943634</v>
      </c>
      <c r="E21" s="44">
        <v>0</v>
      </c>
      <c r="F21" s="44">
        <f t="shared" si="2"/>
        <v>295943634</v>
      </c>
      <c r="G21" s="45">
        <f t="shared" si="0"/>
        <v>0</v>
      </c>
      <c r="H21" s="44">
        <v>0</v>
      </c>
      <c r="I21" s="46">
        <f t="shared" si="3"/>
        <v>295943634</v>
      </c>
      <c r="J21" s="45">
        <f t="shared" si="4"/>
        <v>0</v>
      </c>
      <c r="K21" s="16"/>
    </row>
    <row r="22" spans="1:11" ht="13.5" thickBot="1">
      <c r="A22" s="47"/>
      <c r="B22" s="17"/>
      <c r="C22" s="48"/>
      <c r="D22" s="24"/>
      <c r="E22" s="24"/>
      <c r="F22" s="24"/>
      <c r="G22" s="24"/>
      <c r="H22" s="24"/>
      <c r="I22" s="24"/>
      <c r="J22" s="24"/>
      <c r="K22" s="16"/>
    </row>
    <row r="23" spans="1:11" ht="13.5" thickBot="1">
      <c r="A23" s="23"/>
      <c r="B23" s="17" t="s">
        <v>27</v>
      </c>
      <c r="C23" s="49" t="s">
        <v>28</v>
      </c>
      <c r="D23" s="50">
        <v>50000000</v>
      </c>
      <c r="E23" s="50">
        <v>294000</v>
      </c>
      <c r="F23" s="51">
        <f t="shared" ref="F23" si="7">+D23-E23</f>
        <v>49706000</v>
      </c>
      <c r="G23" s="52">
        <f t="shared" ref="G23" si="8">+E23/D23</f>
        <v>5.8799999999999998E-3</v>
      </c>
      <c r="H23" s="50">
        <v>294000</v>
      </c>
      <c r="I23" s="53">
        <f t="shared" ref="I23" si="9">+D23-H23</f>
        <v>49706000</v>
      </c>
      <c r="J23" s="52">
        <f t="shared" ref="J23" si="10">+H23/D23</f>
        <v>5.8799999999999998E-3</v>
      </c>
      <c r="K23" s="16"/>
    </row>
    <row r="24" spans="1:11" ht="13.5" thickBot="1">
      <c r="A24" s="23"/>
      <c r="B24" s="17" t="s">
        <v>29</v>
      </c>
      <c r="C24" s="49" t="s">
        <v>30</v>
      </c>
      <c r="D24" s="50">
        <v>7743845940</v>
      </c>
      <c r="E24" s="50">
        <v>5596596493.4700003</v>
      </c>
      <c r="F24" s="51">
        <f t="shared" ref="F24" si="11">+D24-E24</f>
        <v>2147249446.5299997</v>
      </c>
      <c r="G24" s="52">
        <f t="shared" ref="G24" si="12">+E24/D24</f>
        <v>0.72271537125517771</v>
      </c>
      <c r="H24" s="50">
        <v>2669698597.6900001</v>
      </c>
      <c r="I24" s="53">
        <f t="shared" ref="I24" si="13">+D24-H24</f>
        <v>5074147342.3099995</v>
      </c>
      <c r="J24" s="52">
        <f t="shared" ref="J24" si="14">+H24/D24</f>
        <v>0.34475099561316946</v>
      </c>
      <c r="K24" s="16"/>
    </row>
    <row r="25" spans="1:11" ht="13.5" thickBot="1">
      <c r="A25" s="23"/>
      <c r="B25" s="17"/>
      <c r="C25" s="24"/>
      <c r="D25" s="24"/>
      <c r="E25" s="24"/>
      <c r="F25" s="24"/>
      <c r="G25" s="54"/>
      <c r="H25" s="54"/>
      <c r="I25" s="54"/>
      <c r="J25" s="54"/>
      <c r="K25" s="16"/>
    </row>
    <row r="26" spans="1:11" ht="13.5" thickBot="1">
      <c r="A26" s="23"/>
      <c r="B26" s="17" t="s">
        <v>31</v>
      </c>
      <c r="C26" s="49" t="s">
        <v>32</v>
      </c>
      <c r="D26" s="50">
        <v>333000000</v>
      </c>
      <c r="E26" s="50"/>
      <c r="F26" s="51">
        <f t="shared" ref="F26" si="15">+D26-E26</f>
        <v>333000000</v>
      </c>
      <c r="G26" s="52">
        <f t="shared" ref="G26" si="16">+E26/D26</f>
        <v>0</v>
      </c>
      <c r="H26" s="50"/>
      <c r="I26" s="53">
        <f t="shared" ref="I26" si="17">+D26-H26</f>
        <v>333000000</v>
      </c>
      <c r="J26" s="52">
        <f t="shared" ref="J26" si="18">+H26/D26</f>
        <v>0</v>
      </c>
      <c r="K26" s="16"/>
    </row>
    <row r="27" spans="1:11" ht="13.5" thickBot="1">
      <c r="A27" s="23"/>
      <c r="B27" s="17"/>
      <c r="C27" s="24"/>
      <c r="D27" s="24"/>
      <c r="E27" s="24"/>
      <c r="F27" s="24"/>
      <c r="G27" s="54"/>
      <c r="H27" s="54"/>
      <c r="I27" s="54"/>
      <c r="J27" s="54"/>
      <c r="K27" s="16"/>
    </row>
    <row r="28" spans="1:11" ht="13.5" thickBot="1">
      <c r="A28" s="23"/>
      <c r="B28" s="17"/>
      <c r="C28" s="55" t="s">
        <v>33</v>
      </c>
      <c r="D28" s="50">
        <f t="shared" ref="D28:F28" si="19">SUM(D29:D38)</f>
        <v>137869840173</v>
      </c>
      <c r="E28" s="50">
        <f t="shared" si="19"/>
        <v>74849500297</v>
      </c>
      <c r="F28" s="50">
        <f t="shared" si="19"/>
        <v>63020339876</v>
      </c>
      <c r="G28" s="52">
        <f>+E28/D28</f>
        <v>0.54289973937068725</v>
      </c>
      <c r="H28" s="50">
        <f t="shared" ref="H28:I28" si="20">SUM(H29:H38)</f>
        <v>19737610440</v>
      </c>
      <c r="I28" s="50">
        <f t="shared" si="20"/>
        <v>118132229733</v>
      </c>
      <c r="J28" s="52">
        <f t="shared" ref="J28" si="21">+H28/D28</f>
        <v>0.1431611904041748</v>
      </c>
      <c r="K28" s="16"/>
    </row>
    <row r="29" spans="1:11" ht="60">
      <c r="A29" s="23"/>
      <c r="B29" s="23" t="s">
        <v>44</v>
      </c>
      <c r="C29" s="30" t="s">
        <v>45</v>
      </c>
      <c r="D29" s="56">
        <v>0</v>
      </c>
      <c r="E29" s="56"/>
      <c r="F29" s="56">
        <f t="shared" ref="F29:F38" si="22">+D29-E29</f>
        <v>0</v>
      </c>
      <c r="G29" s="57">
        <v>0</v>
      </c>
      <c r="H29" s="56"/>
      <c r="I29" s="56">
        <f t="shared" ref="I29:I38" si="23">+D29-H29</f>
        <v>0</v>
      </c>
      <c r="J29" s="57">
        <v>0</v>
      </c>
      <c r="K29" s="16"/>
    </row>
    <row r="30" spans="1:11" ht="60">
      <c r="A30" s="23"/>
      <c r="B30" s="23" t="s">
        <v>46</v>
      </c>
      <c r="C30" s="30" t="s">
        <v>47</v>
      </c>
      <c r="D30" s="33">
        <v>0</v>
      </c>
      <c r="E30" s="33"/>
      <c r="F30" s="33">
        <f t="shared" si="22"/>
        <v>0</v>
      </c>
      <c r="G30" s="35">
        <v>0</v>
      </c>
      <c r="H30" s="33"/>
      <c r="I30" s="33">
        <f t="shared" si="23"/>
        <v>0</v>
      </c>
      <c r="J30" s="35">
        <v>0</v>
      </c>
      <c r="K30" s="16"/>
    </row>
    <row r="31" spans="1:11" ht="48">
      <c r="A31" s="23"/>
      <c r="B31" s="23" t="s">
        <v>48</v>
      </c>
      <c r="C31" s="30" t="s">
        <v>49</v>
      </c>
      <c r="D31" s="33">
        <v>0</v>
      </c>
      <c r="E31" s="33"/>
      <c r="F31" s="33">
        <f t="shared" si="22"/>
        <v>0</v>
      </c>
      <c r="G31" s="35">
        <v>0</v>
      </c>
      <c r="H31" s="33"/>
      <c r="I31" s="33">
        <f t="shared" si="23"/>
        <v>0</v>
      </c>
      <c r="J31" s="35">
        <v>0</v>
      </c>
      <c r="K31" s="16"/>
    </row>
    <row r="32" spans="1:11" ht="60" hidden="1">
      <c r="A32" s="23"/>
      <c r="B32" s="23" t="s">
        <v>34</v>
      </c>
      <c r="C32" s="30" t="s">
        <v>35</v>
      </c>
      <c r="D32" s="33">
        <v>0</v>
      </c>
      <c r="E32" s="33"/>
      <c r="F32" s="33">
        <f t="shared" si="22"/>
        <v>0</v>
      </c>
      <c r="G32" s="35">
        <v>0</v>
      </c>
      <c r="H32" s="33"/>
      <c r="I32" s="33">
        <f t="shared" si="23"/>
        <v>0</v>
      </c>
      <c r="J32" s="35">
        <v>0</v>
      </c>
      <c r="K32" s="16"/>
    </row>
    <row r="33" spans="1:11" ht="60">
      <c r="A33" s="23"/>
      <c r="B33" s="23" t="s">
        <v>34</v>
      </c>
      <c r="C33" s="30" t="s">
        <v>35</v>
      </c>
      <c r="D33" s="33">
        <v>43000000000</v>
      </c>
      <c r="E33" s="58">
        <v>27433334070</v>
      </c>
      <c r="F33" s="33">
        <f t="shared" si="22"/>
        <v>15566665930</v>
      </c>
      <c r="G33" s="35">
        <f t="shared" ref="G33:G38" si="24">+E33/D33</f>
        <v>0.63798451325581396</v>
      </c>
      <c r="H33" s="58">
        <v>10167930229</v>
      </c>
      <c r="I33" s="33">
        <f t="shared" si="23"/>
        <v>32832069771</v>
      </c>
      <c r="J33" s="35">
        <f t="shared" ref="J33:J38" si="25">+H33/D33</f>
        <v>0.23646349369767442</v>
      </c>
      <c r="K33" s="16"/>
    </row>
    <row r="34" spans="1:11" ht="60" hidden="1">
      <c r="A34" s="23"/>
      <c r="B34" s="23" t="s">
        <v>50</v>
      </c>
      <c r="C34" s="30" t="s">
        <v>51</v>
      </c>
      <c r="D34" s="33">
        <v>0</v>
      </c>
      <c r="E34" s="58"/>
      <c r="F34" s="33">
        <f t="shared" si="22"/>
        <v>0</v>
      </c>
      <c r="G34" s="35" t="e">
        <f t="shared" si="24"/>
        <v>#DIV/0!</v>
      </c>
      <c r="H34" s="58"/>
      <c r="I34" s="33">
        <f t="shared" si="23"/>
        <v>0</v>
      </c>
      <c r="J34" s="35" t="e">
        <f t="shared" si="25"/>
        <v>#DIV/0!</v>
      </c>
      <c r="K34" s="16"/>
    </row>
    <row r="35" spans="1:11" ht="60">
      <c r="A35" s="23"/>
      <c r="B35" s="23" t="s">
        <v>36</v>
      </c>
      <c r="C35" s="30" t="s">
        <v>37</v>
      </c>
      <c r="D35" s="33">
        <v>18953972113</v>
      </c>
      <c r="E35" s="58">
        <v>11625240403</v>
      </c>
      <c r="F35" s="33">
        <f t="shared" si="22"/>
        <v>7328731710</v>
      </c>
      <c r="G35" s="35">
        <f t="shared" si="24"/>
        <v>0.61334058812013192</v>
      </c>
      <c r="H35" s="58">
        <v>2958684685</v>
      </c>
      <c r="I35" s="33">
        <f t="shared" si="23"/>
        <v>15995287428</v>
      </c>
      <c r="J35" s="35">
        <f t="shared" si="25"/>
        <v>0.15609839812789009</v>
      </c>
      <c r="K35" s="16"/>
    </row>
    <row r="36" spans="1:11" ht="60">
      <c r="A36" s="23"/>
      <c r="B36" s="23" t="s">
        <v>38</v>
      </c>
      <c r="C36" s="30" t="s">
        <v>39</v>
      </c>
      <c r="D36" s="33">
        <v>9692351907</v>
      </c>
      <c r="E36" s="58">
        <v>758060458</v>
      </c>
      <c r="F36" s="33">
        <f t="shared" si="22"/>
        <v>8934291449</v>
      </c>
      <c r="G36" s="35">
        <f t="shared" si="24"/>
        <v>7.8212230145349379E-2</v>
      </c>
      <c r="H36" s="58">
        <v>336495526</v>
      </c>
      <c r="I36" s="33">
        <f t="shared" si="23"/>
        <v>9355856381</v>
      </c>
      <c r="J36" s="35">
        <f t="shared" si="25"/>
        <v>3.4717633989019378E-2</v>
      </c>
      <c r="K36" s="16"/>
    </row>
    <row r="37" spans="1:11" ht="60">
      <c r="A37" s="23"/>
      <c r="B37" s="23" t="s">
        <v>38</v>
      </c>
      <c r="C37" s="30" t="s">
        <v>39</v>
      </c>
      <c r="D37" s="33">
        <v>64723516153</v>
      </c>
      <c r="E37" s="58">
        <v>34417368966</v>
      </c>
      <c r="F37" s="33">
        <f t="shared" si="22"/>
        <v>30306147187</v>
      </c>
      <c r="G37" s="35">
        <f t="shared" si="24"/>
        <v>0.53175987665195346</v>
      </c>
      <c r="H37" s="58">
        <v>5820000000</v>
      </c>
      <c r="I37" s="33">
        <f t="shared" si="23"/>
        <v>58903516153</v>
      </c>
      <c r="J37" s="35">
        <f t="shared" si="25"/>
        <v>8.9920949075790235E-2</v>
      </c>
      <c r="K37" s="16"/>
    </row>
    <row r="38" spans="1:11" ht="51.75" customHeight="1" thickBot="1">
      <c r="A38" s="23"/>
      <c r="B38" s="23" t="s">
        <v>40</v>
      </c>
      <c r="C38" s="59" t="s">
        <v>41</v>
      </c>
      <c r="D38" s="60">
        <v>1500000000</v>
      </c>
      <c r="E38" s="61">
        <v>615496400</v>
      </c>
      <c r="F38" s="60">
        <f t="shared" si="22"/>
        <v>884503600</v>
      </c>
      <c r="G38" s="62">
        <f t="shared" si="24"/>
        <v>0.41033093333333331</v>
      </c>
      <c r="H38" s="61">
        <v>454500000</v>
      </c>
      <c r="I38" s="60">
        <f t="shared" si="23"/>
        <v>1045500000</v>
      </c>
      <c r="J38" s="62">
        <f t="shared" si="25"/>
        <v>0.30299999999999999</v>
      </c>
      <c r="K38" s="16"/>
    </row>
    <row r="39" spans="1:11" ht="13.5" thickBot="1">
      <c r="A39" s="23"/>
      <c r="B39" s="24"/>
      <c r="C39" s="24"/>
      <c r="D39" s="24"/>
      <c r="E39" s="24"/>
      <c r="F39" s="24"/>
      <c r="G39" s="54"/>
      <c r="H39" s="54"/>
      <c r="I39" s="54"/>
      <c r="J39" s="54"/>
      <c r="K39" s="16"/>
    </row>
    <row r="40" spans="1:11" ht="16.5" thickBot="1">
      <c r="A40" s="23"/>
      <c r="B40" s="24"/>
      <c r="C40" s="63" t="s">
        <v>42</v>
      </c>
      <c r="D40" s="64">
        <f>+D28+D8</f>
        <v>179495549221</v>
      </c>
      <c r="E40" s="64">
        <f>+E28+E8</f>
        <v>94934329487.470001</v>
      </c>
      <c r="F40" s="64">
        <f>+F28+F8</f>
        <v>84561219733.529999</v>
      </c>
      <c r="G40" s="65">
        <f t="shared" ref="G40" si="26">+E40/D40</f>
        <v>0.52889517260722807</v>
      </c>
      <c r="H40" s="64">
        <f>+H28+H8</f>
        <v>36113073896.690002</v>
      </c>
      <c r="I40" s="64">
        <f>+I28+I8</f>
        <v>143382475324.31</v>
      </c>
      <c r="J40" s="65">
        <f t="shared" ref="J40" si="27">+H40/D40</f>
        <v>0.20119202984931156</v>
      </c>
      <c r="K40" s="66"/>
    </row>
    <row r="41" spans="1:11" ht="13.5" thickBot="1">
      <c r="A41" s="67"/>
      <c r="B41" s="68"/>
      <c r="C41" s="68"/>
      <c r="D41" s="68"/>
      <c r="E41" s="68"/>
      <c r="F41" s="68"/>
      <c r="G41" s="69"/>
      <c r="H41" s="69"/>
      <c r="I41" s="69"/>
      <c r="J41" s="69"/>
      <c r="K41" s="70"/>
    </row>
    <row r="43" spans="1:11" ht="13.5" thickBot="1">
      <c r="G43" s="4"/>
      <c r="H43" s="4"/>
      <c r="I43" s="4"/>
      <c r="J43" s="4"/>
    </row>
    <row r="44" spans="1:11" ht="13.5" thickBot="1">
      <c r="C44" s="71" t="s">
        <v>52</v>
      </c>
      <c r="G44" s="4"/>
      <c r="H44" s="4"/>
      <c r="I44" s="4"/>
      <c r="J44" s="4"/>
    </row>
    <row r="45" spans="1:11">
      <c r="G45" s="4"/>
      <c r="H45" s="4"/>
      <c r="I45" s="4"/>
      <c r="J45" s="4"/>
    </row>
    <row r="46" spans="1:11">
      <c r="G46" s="4"/>
      <c r="H46" s="4"/>
      <c r="I46" s="4"/>
      <c r="J46" s="72"/>
    </row>
    <row r="47" spans="1:11">
      <c r="D47" s="73"/>
      <c r="G47" s="4"/>
      <c r="H47" s="4"/>
      <c r="I47" s="4"/>
      <c r="J47" s="72"/>
    </row>
    <row r="48" spans="1:11">
      <c r="E48" s="72"/>
      <c r="F48" s="72"/>
      <c r="G48" s="72"/>
      <c r="H48" s="72"/>
      <c r="I48" s="72"/>
      <c r="J48" s="72"/>
    </row>
    <row r="49" spans="4:10">
      <c r="D49" s="73"/>
      <c r="E49" s="72"/>
      <c r="F49" s="72"/>
      <c r="G49" s="72"/>
      <c r="H49" s="72"/>
      <c r="I49" s="72"/>
      <c r="J49" s="72"/>
    </row>
    <row r="50" spans="4:10">
      <c r="F50" s="72"/>
      <c r="G50" s="72"/>
      <c r="H50" s="72"/>
      <c r="I50" s="72"/>
      <c r="J50" s="72"/>
    </row>
    <row r="51" spans="4:10">
      <c r="F51" s="72"/>
      <c r="G51" s="72"/>
      <c r="H51" s="72"/>
      <c r="I51" s="72"/>
      <c r="J51" s="72"/>
    </row>
    <row r="52" spans="4:10">
      <c r="F52" s="72"/>
      <c r="G52" s="72"/>
      <c r="H52" s="72"/>
      <c r="I52" s="72"/>
      <c r="J52" s="72"/>
    </row>
    <row r="53" spans="4:10">
      <c r="F53" s="72"/>
      <c r="G53" s="72"/>
      <c r="H53" s="72"/>
      <c r="I53" s="72"/>
      <c r="J53" s="72"/>
    </row>
    <row r="54" spans="4:10">
      <c r="F54" s="72"/>
      <c r="G54" s="72"/>
      <c r="H54" s="72"/>
      <c r="I54" s="72"/>
      <c r="J54" s="72"/>
    </row>
    <row r="55" spans="4:10">
      <c r="F55" s="72"/>
      <c r="G55" s="72"/>
      <c r="H55" s="72"/>
      <c r="I55" s="72"/>
      <c r="J55" s="72"/>
    </row>
    <row r="56" spans="4:10">
      <c r="F56" s="72"/>
      <c r="G56" s="72"/>
      <c r="H56" s="72"/>
      <c r="I56" s="72"/>
      <c r="J56" s="72"/>
    </row>
    <row r="57" spans="4:10">
      <c r="F57" s="72"/>
      <c r="G57" s="72"/>
      <c r="H57" s="72"/>
      <c r="I57" s="72"/>
      <c r="J57" s="72"/>
    </row>
    <row r="58" spans="4:10">
      <c r="F58" s="72"/>
      <c r="G58" s="72"/>
      <c r="H58" s="72"/>
      <c r="I58" s="72"/>
      <c r="J58" s="72"/>
    </row>
    <row r="59" spans="4:10">
      <c r="F59" s="72"/>
      <c r="G59" s="72"/>
      <c r="H59" s="72"/>
      <c r="I59" s="72"/>
      <c r="J59" s="72"/>
    </row>
    <row r="60" spans="4:10">
      <c r="F60" s="72"/>
      <c r="G60" s="72"/>
      <c r="H60" s="72"/>
      <c r="I60" s="72"/>
      <c r="J60" s="72"/>
    </row>
    <row r="61" spans="4:10">
      <c r="F61" s="72"/>
      <c r="G61" s="72"/>
      <c r="H61" s="72"/>
      <c r="I61" s="72"/>
      <c r="J61" s="72"/>
    </row>
    <row r="62" spans="4:10">
      <c r="F62" s="72"/>
      <c r="G62" s="72"/>
      <c r="H62" s="72"/>
      <c r="I62" s="72"/>
      <c r="J62" s="72"/>
    </row>
    <row r="63" spans="4:10">
      <c r="F63" s="72"/>
      <c r="G63" s="72"/>
      <c r="H63" s="72"/>
      <c r="I63" s="72"/>
      <c r="J63" s="72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JUNIO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2018-07-02T22:15:35Z</dcterms:modified>
</cp:coreProperties>
</file>