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3 Marzo\"/>
    </mc:Choice>
  </mc:AlternateContent>
  <bookViews>
    <workbookView xWindow="120" yWindow="60" windowWidth="19110" windowHeight="11760" tabRatio="679" xr2:uid="{00000000-000D-0000-FFFF-FFFF00000000}"/>
  </bookViews>
  <sheets>
    <sheet name="EJECUCION MES DE MARZO" sheetId="13" r:id="rId1"/>
  </sheets>
  <externalReferences>
    <externalReference r:id="rId2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K26" i="13" l="1"/>
  <c r="K47" i="13"/>
  <c r="J47" i="13"/>
  <c r="H47" i="13"/>
  <c r="G47" i="13"/>
  <c r="K46" i="13"/>
  <c r="J46" i="13"/>
  <c r="H46" i="13"/>
  <c r="G46" i="13"/>
  <c r="K45" i="13"/>
  <c r="J45" i="13"/>
  <c r="H45" i="13"/>
  <c r="G45" i="13"/>
  <c r="K44" i="13"/>
  <c r="J44" i="13"/>
  <c r="H44" i="13"/>
  <c r="G44" i="13"/>
  <c r="K43" i="13"/>
  <c r="J43" i="13"/>
  <c r="H43" i="13"/>
  <c r="G43" i="13"/>
  <c r="K42" i="13"/>
  <c r="J42" i="13"/>
  <c r="H42" i="13"/>
  <c r="G42" i="13"/>
  <c r="K41" i="13"/>
  <c r="J41" i="13"/>
  <c r="H41" i="13"/>
  <c r="G41" i="13"/>
  <c r="K40" i="13"/>
  <c r="J40" i="13"/>
  <c r="H40" i="13"/>
  <c r="G40" i="13"/>
  <c r="K39" i="13"/>
  <c r="J39" i="13"/>
  <c r="H39" i="13"/>
  <c r="G39" i="13"/>
  <c r="K38" i="13"/>
  <c r="J38" i="13"/>
  <c r="H38" i="13"/>
  <c r="G38" i="13"/>
  <c r="A38" i="13"/>
  <c r="A39" i="13" s="1"/>
  <c r="A40" i="13" s="1"/>
  <c r="A41" i="13" s="1"/>
  <c r="A42" i="13" s="1"/>
  <c r="A43" i="13" s="1"/>
  <c r="A44" i="13" s="1"/>
  <c r="A45" i="13" s="1"/>
  <c r="A46" i="13" s="1"/>
  <c r="A47" i="13" s="1"/>
  <c r="K37" i="13"/>
  <c r="J37" i="13"/>
  <c r="H37" i="13"/>
  <c r="G37" i="13"/>
  <c r="J36" i="13"/>
  <c r="G36" i="13"/>
  <c r="J35" i="13"/>
  <c r="G35" i="13"/>
  <c r="J34" i="13"/>
  <c r="G34" i="13"/>
  <c r="J33" i="13"/>
  <c r="G33" i="13"/>
  <c r="J32" i="13"/>
  <c r="G32" i="13"/>
  <c r="J31" i="13"/>
  <c r="G31" i="13"/>
  <c r="I30" i="13"/>
  <c r="F30" i="13"/>
  <c r="E30" i="13"/>
  <c r="J28" i="13"/>
  <c r="G28" i="13"/>
  <c r="J26" i="13"/>
  <c r="H26" i="13"/>
  <c r="G26" i="13"/>
  <c r="K24" i="13"/>
  <c r="J24" i="13"/>
  <c r="H24" i="13"/>
  <c r="G24" i="13"/>
  <c r="K22" i="13"/>
  <c r="J22" i="13"/>
  <c r="H22" i="13"/>
  <c r="G22" i="13"/>
  <c r="K20" i="13"/>
  <c r="J20" i="13"/>
  <c r="H20" i="13"/>
  <c r="G20" i="13"/>
  <c r="K19" i="13"/>
  <c r="J19" i="13"/>
  <c r="H19" i="13"/>
  <c r="G19" i="13"/>
  <c r="K18" i="13"/>
  <c r="J18" i="13"/>
  <c r="H18" i="13"/>
  <c r="G18" i="13"/>
  <c r="K17" i="13"/>
  <c r="J17" i="13"/>
  <c r="H17" i="13"/>
  <c r="G17" i="13"/>
  <c r="J16" i="13"/>
  <c r="G16" i="13"/>
  <c r="J15" i="13"/>
  <c r="G15" i="13"/>
  <c r="K14" i="13"/>
  <c r="J14" i="13"/>
  <c r="H14" i="13"/>
  <c r="G14" i="13"/>
  <c r="K13" i="13"/>
  <c r="J13" i="13"/>
  <c r="H13" i="13"/>
  <c r="G13" i="13"/>
  <c r="K12" i="13"/>
  <c r="J12" i="13"/>
  <c r="H12" i="13"/>
  <c r="G12" i="13"/>
  <c r="K11" i="13"/>
  <c r="J11" i="13"/>
  <c r="H11" i="13"/>
  <c r="G11" i="13"/>
  <c r="K10" i="13"/>
  <c r="J10" i="13"/>
  <c r="H10" i="13"/>
  <c r="G10" i="13"/>
  <c r="K9" i="13"/>
  <c r="J9" i="13"/>
  <c r="H9" i="13"/>
  <c r="G9" i="13"/>
  <c r="I8" i="13"/>
  <c r="I7" i="13" s="1"/>
  <c r="F8" i="13"/>
  <c r="F7" i="13" s="1"/>
  <c r="E8" i="13"/>
  <c r="E7" i="13" s="1"/>
  <c r="J8" i="13" l="1"/>
  <c r="J7" i="13" s="1"/>
  <c r="K7" i="13"/>
  <c r="H7" i="13"/>
  <c r="K8" i="13"/>
  <c r="E49" i="13"/>
  <c r="G30" i="13"/>
  <c r="J30" i="13"/>
  <c r="H8" i="13"/>
  <c r="H30" i="13"/>
  <c r="G8" i="13"/>
  <c r="G7" i="13" s="1"/>
  <c r="G49" i="13" s="1"/>
  <c r="K30" i="13"/>
  <c r="I49" i="13"/>
  <c r="F49" i="13"/>
  <c r="J49" i="13" l="1"/>
  <c r="K49" i="13"/>
  <c r="H49" i="13"/>
</calcChain>
</file>

<file path=xl/sharedStrings.xml><?xml version="1.0" encoding="utf-8"?>
<sst xmlns="http://schemas.openxmlformats.org/spreadsheetml/2006/main" count="81" uniqueCount="58">
  <si>
    <t>COMPROMETIDO</t>
  </si>
  <si>
    <t>% EJECUCION</t>
  </si>
  <si>
    <t>SALDO X COMPROMETER</t>
  </si>
  <si>
    <t>PAGADO</t>
  </si>
  <si>
    <t>SALDO X PAGAR</t>
  </si>
  <si>
    <t>% PAGOS</t>
  </si>
  <si>
    <t>INFORME DE EJECUCION A: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</si>
  <si>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</si>
  <si>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</si>
  <si>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</si>
  <si>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</si>
  <si>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</si>
  <si>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</si>
  <si>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</si>
  <si>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</si>
  <si>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APR. VIGENTE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</si>
  <si>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</si>
  <si>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</si>
  <si>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</si>
  <si>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</si>
  <si>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</si>
  <si>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</si>
  <si>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</si>
  <si>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</si>
  <si>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</si>
  <si>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</si>
  <si>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</si>
  <si>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</si>
  <si>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</si>
  <si>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</si>
  <si>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</si>
  <si>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</si>
  <si>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</si>
  <si>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</si>
  <si>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</si>
  <si>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</si>
  <si>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</si>
  <si>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</si>
  <si>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</si>
  <si>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</si>
  <si>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</si>
  <si>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</si>
  <si>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</si>
  <si>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</si>
  <si>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</si>
  <si>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</si>
  <si>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</si>
  <si>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</si>
  <si>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</si>
  <si>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</si>
  <si>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</si>
  <si>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</si>
  <si>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</si>
  <si>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</si>
  <si>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</si>
  <si>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</si>
  <si>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</si>
  <si>
    <t>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</si>
</sst>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8" formatCode="_-* #,##0.00\ _p_t_a_-;\-* #,##0.00\ _p_t_a_-;_-* &quot;-&quot;??\ _p_t_a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color theme="0"/>
      <name val="Tahom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164" fontId="2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6" fillId="0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8" fillId="0" borderId="0" xfId="13" applyNumberFormat="1"/>
    <xf numFmtId="3" fontId="6" fillId="0" borderId="0" xfId="0" applyNumberFormat="1" applyFont="1" applyFill="1" applyBorder="1" applyAlignment="1">
      <alignment vertical="center"/>
    </xf>
    <xf numFmtId="10" fontId="6" fillId="0" borderId="0" xfId="13" applyNumberFormat="1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5" fillId="0" borderId="6" xfId="1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5" fillId="0" borderId="3" xfId="0" applyFont="1" applyFill="1" applyBorder="1"/>
    <xf numFmtId="3" fontId="5" fillId="0" borderId="5" xfId="12" applyNumberFormat="1" applyFont="1" applyFill="1" applyBorder="1" applyAlignment="1">
      <alignment vertical="center"/>
    </xf>
    <xf numFmtId="3" fontId="5" fillId="0" borderId="16" xfId="0" applyNumberFormat="1" applyFont="1" applyFill="1" applyBorder="1"/>
    <xf numFmtId="3" fontId="5" fillId="0" borderId="17" xfId="0" applyNumberFormat="1" applyFont="1" applyFill="1" applyBorder="1"/>
    <xf numFmtId="3" fontId="5" fillId="0" borderId="10" xfId="12" applyNumberFormat="1" applyFont="1" applyFill="1" applyBorder="1" applyAlignment="1">
      <alignment vertical="center"/>
    </xf>
    <xf numFmtId="3" fontId="5" fillId="0" borderId="3" xfId="0" applyNumberFormat="1" applyFont="1" applyFill="1" applyBorder="1"/>
    <xf numFmtId="3" fontId="5" fillId="0" borderId="4" xfId="12" applyNumberFormat="1" applyFont="1" applyFill="1" applyBorder="1" applyAlignment="1">
      <alignment vertical="center"/>
    </xf>
    <xf numFmtId="3" fontId="5" fillId="0" borderId="12" xfId="0" applyNumberFormat="1" applyFont="1" applyFill="1" applyBorder="1"/>
    <xf numFmtId="10" fontId="5" fillId="0" borderId="6" xfId="13" applyNumberFormat="1" applyFont="1" applyFill="1" applyBorder="1" applyAlignment="1">
      <alignment vertical="center"/>
    </xf>
    <xf numFmtId="10" fontId="5" fillId="0" borderId="10" xfId="13" applyNumberFormat="1" applyFont="1" applyFill="1" applyBorder="1" applyAlignment="1">
      <alignment vertical="center"/>
    </xf>
    <xf numFmtId="3" fontId="5" fillId="3" borderId="6" xfId="12" applyNumberFormat="1" applyFont="1" applyFill="1" applyBorder="1" applyAlignment="1">
      <alignment vertical="center"/>
    </xf>
    <xf numFmtId="10" fontId="5" fillId="0" borderId="4" xfId="13" applyNumberFormat="1" applyFont="1" applyFill="1" applyBorder="1" applyAlignment="1">
      <alignment vertical="center"/>
    </xf>
    <xf numFmtId="10" fontId="5" fillId="3" borderId="6" xfId="13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7" fillId="4" borderId="3" xfId="0" applyFont="1" applyFill="1" applyBorder="1"/>
    <xf numFmtId="10" fontId="17" fillId="4" borderId="4" xfId="13" applyNumberFormat="1" applyFont="1" applyFill="1" applyBorder="1" applyAlignment="1">
      <alignment vertical="center"/>
    </xf>
    <xf numFmtId="3" fontId="17" fillId="4" borderId="3" xfId="0" applyNumberFormat="1" applyFont="1" applyFill="1" applyBorder="1"/>
    <xf numFmtId="0" fontId="12" fillId="0" borderId="2" xfId="0" applyFont="1" applyBorder="1"/>
    <xf numFmtId="0" fontId="6" fillId="0" borderId="1" xfId="0" applyFont="1" applyFill="1" applyBorder="1"/>
    <xf numFmtId="10" fontId="8" fillId="0" borderId="0" xfId="13" applyNumberFormat="1" applyBorder="1"/>
    <xf numFmtId="10" fontId="8" fillId="0" borderId="8" xfId="13" applyNumberFormat="1" applyBorder="1"/>
    <xf numFmtId="0" fontId="3" fillId="0" borderId="1" xfId="0" applyFont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5" fontId="0" fillId="0" borderId="0" xfId="2" applyFont="1"/>
    <xf numFmtId="165" fontId="8" fillId="0" borderId="0" xfId="2" applyFont="1"/>
    <xf numFmtId="10" fontId="5" fillId="0" borderId="5" xfId="13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wrapText="1"/>
    </xf>
    <xf numFmtId="3" fontId="5" fillId="5" borderId="6" xfId="12" applyNumberFormat="1" applyFont="1" applyFill="1" applyBorder="1" applyAlignment="1">
      <alignment vertical="center"/>
    </xf>
    <xf numFmtId="3" fontId="5" fillId="5" borderId="17" xfId="0" applyNumberFormat="1" applyFont="1" applyFill="1" applyBorder="1"/>
    <xf numFmtId="10" fontId="5" fillId="5" borderId="6" xfId="13" applyNumberFormat="1" applyFont="1" applyFill="1" applyBorder="1" applyAlignment="1">
      <alignment vertical="center"/>
    </xf>
    <xf numFmtId="3" fontId="5" fillId="5" borderId="16" xfId="0" applyNumberFormat="1" applyFont="1" applyFill="1" applyBorder="1"/>
    <xf numFmtId="0" fontId="5" fillId="5" borderId="10" xfId="0" applyFont="1" applyFill="1" applyBorder="1" applyAlignment="1">
      <alignment wrapText="1"/>
    </xf>
    <xf numFmtId="3" fontId="5" fillId="5" borderId="10" xfId="12" applyNumberFormat="1" applyFont="1" applyFill="1" applyBorder="1" applyAlignment="1">
      <alignment vertical="center"/>
    </xf>
    <xf numFmtId="10" fontId="5" fillId="5" borderId="10" xfId="13" applyNumberFormat="1" applyFont="1" applyFill="1" applyBorder="1" applyAlignment="1">
      <alignment vertical="center"/>
    </xf>
    <xf numFmtId="3" fontId="5" fillId="5" borderId="7" xfId="0" applyNumberFormat="1" applyFont="1" applyFill="1" applyBorder="1"/>
    <xf numFmtId="3" fontId="5" fillId="6" borderId="6" xfId="12" applyNumberFormat="1" applyFont="1" applyFill="1" applyBorder="1" applyAlignment="1">
      <alignment vertical="center"/>
    </xf>
    <xf numFmtId="3" fontId="5" fillId="6" borderId="10" xfId="12" applyNumberFormat="1" applyFont="1" applyFill="1" applyBorder="1" applyAlignment="1">
      <alignment vertical="center"/>
    </xf>
    <xf numFmtId="3" fontId="0" fillId="0" borderId="0" xfId="0" applyNumberFormat="1" applyBorder="1"/>
    <xf numFmtId="3" fontId="5" fillId="6" borderId="12" xfId="0" applyNumberFormat="1" applyFont="1" applyFill="1" applyBorder="1"/>
    <xf numFmtId="0" fontId="5" fillId="7" borderId="6" xfId="0" applyFont="1" applyFill="1" applyBorder="1" applyAlignment="1">
      <alignment wrapText="1"/>
    </xf>
    <xf numFmtId="0" fontId="3" fillId="0" borderId="13" xfId="0" applyFont="1" applyBorder="1"/>
    <xf numFmtId="10" fontId="6" fillId="0" borderId="2" xfId="13" applyNumberFormat="1" applyFont="1" applyFill="1" applyBorder="1" applyAlignment="1">
      <alignment vertical="center"/>
    </xf>
    <xf numFmtId="10" fontId="8" fillId="0" borderId="2" xfId="13" applyNumberFormat="1" applyBorder="1"/>
    <xf numFmtId="0" fontId="5" fillId="6" borderId="1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</cellXfs>
  <cellStyles count="20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55D7-BAA5-42C7-AC66-251F29A80A9C}">
  <dimension ref="A1:L67"/>
  <sheetViews>
    <sheetView tabSelected="1" topLeftCell="A17" zoomScaleSheetLayoutView="100" workbookViewId="0">
      <selection activeCell="D31" sqref="D31"/>
    </sheetView>
  </sheetViews>
  <sheetFormatPr baseColWidth="10" defaultRowHeight="12.75" x14ac:dyDescent="0.2"/>
  <cols>
    <col min="1" max="1" width="3.140625" customWidth="1"/>
    <col min="2" max="2" width="14.5703125" bestFit="1" customWidth="1"/>
    <col min="3" max="3" width="3" bestFit="1" customWidth="1"/>
    <col min="4" max="4" width="38" bestFit="1" customWidth="1"/>
    <col min="5" max="5" width="20.7109375" bestFit="1" customWidth="1"/>
    <col min="6" max="6" width="19.28515625" bestFit="1" customWidth="1"/>
    <col min="7" max="7" width="20.28515625" bestFit="1" customWidth="1"/>
    <col min="8" max="8" width="11.140625" style="11" bestFit="1" customWidth="1"/>
    <col min="9" max="9" width="19.28515625" style="11" bestFit="1" customWidth="1"/>
    <col min="10" max="10" width="20.7109375" style="11" bestFit="1" customWidth="1"/>
    <col min="11" max="11" width="10.42578125" style="11" bestFit="1" customWidth="1"/>
    <col min="12" max="12" width="1.5703125" customWidth="1"/>
  </cols>
  <sheetData>
    <row r="1" spans="1:12" ht="31.5" customHeight="1" x14ac:dyDescent="0.4">
      <c r="A1" s="74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15" customHeight="1" x14ac:dyDescent="0.2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2" ht="15" customHeight="1" x14ac:dyDescent="0.25">
      <c r="A3" s="71"/>
      <c r="B3" s="72"/>
      <c r="C3" s="72"/>
      <c r="D3" s="17" t="s">
        <v>6</v>
      </c>
      <c r="E3" s="80" t="s">
        <v>57</v>
      </c>
      <c r="F3" s="80"/>
      <c r="G3" s="72"/>
      <c r="H3" s="72"/>
      <c r="I3" s="72"/>
      <c r="J3" s="72"/>
      <c r="K3" s="72"/>
      <c r="L3" s="73"/>
    </row>
    <row r="4" spans="1:12" ht="10.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5.25" customHeight="1" thickBo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13.5" thickBot="1" x14ac:dyDescent="0.25">
      <c r="A6" s="5"/>
      <c r="B6" s="67"/>
      <c r="C6" s="60"/>
      <c r="D6" s="14" t="s">
        <v>17</v>
      </c>
      <c r="E6" s="15" t="s">
        <v>15</v>
      </c>
      <c r="F6" s="15" t="s">
        <v>0</v>
      </c>
      <c r="G6" s="15" t="s">
        <v>2</v>
      </c>
      <c r="H6" s="15" t="s">
        <v>1</v>
      </c>
      <c r="I6" s="15" t="s">
        <v>3</v>
      </c>
      <c r="J6" s="15" t="s">
        <v>4</v>
      </c>
      <c r="K6" s="15" t="s">
        <v>5</v>
      </c>
      <c r="L6" s="4"/>
    </row>
    <row r="7" spans="1:12" x14ac:dyDescent="0.2">
      <c r="A7" s="5"/>
      <c r="B7" s="68"/>
      <c r="C7" s="39"/>
      <c r="D7" s="40" t="s">
        <v>19</v>
      </c>
      <c r="E7" s="19">
        <f>+E8+E22+E24+E26+E28</f>
        <v>44400845940</v>
      </c>
      <c r="F7" s="19">
        <f>+F8+F22+F24+F26+F28</f>
        <v>11403193473.59</v>
      </c>
      <c r="G7" s="19">
        <f>+G8+G22+G24+G26+G28</f>
        <v>32997652466.41</v>
      </c>
      <c r="H7" s="45">
        <f t="shared" ref="H7:H20" si="0">+F7/E7</f>
        <v>0.25682378865032046</v>
      </c>
      <c r="I7" s="19">
        <f>+I8+I22+I24+I26+I28</f>
        <v>8014825322.6099997</v>
      </c>
      <c r="J7" s="19">
        <f>+J8+J22+J24+J26+J28</f>
        <v>36386020617.389999</v>
      </c>
      <c r="K7" s="45">
        <f t="shared" ref="K7:K8" si="1">+I7/E7</f>
        <v>0.18051064462692082</v>
      </c>
      <c r="L7" s="4"/>
    </row>
    <row r="8" spans="1:12" x14ac:dyDescent="0.2">
      <c r="A8" s="5"/>
      <c r="B8" s="68"/>
      <c r="C8" s="39"/>
      <c r="D8" s="41" t="s">
        <v>31</v>
      </c>
      <c r="E8" s="28">
        <f>SUM(E9:E20)</f>
        <v>36262000000</v>
      </c>
      <c r="F8" s="28">
        <f>SUM(F9:F20)</f>
        <v>7552275727</v>
      </c>
      <c r="G8" s="28">
        <f>SUM(G9:G20)</f>
        <v>28709724273</v>
      </c>
      <c r="H8" s="30">
        <f t="shared" si="0"/>
        <v>0.20826969629364073</v>
      </c>
      <c r="I8" s="28">
        <f>SUM(I9:I20)</f>
        <v>6871442489</v>
      </c>
      <c r="J8" s="28">
        <f>SUM(J9:J20)</f>
        <v>29390557511</v>
      </c>
      <c r="K8" s="30">
        <f t="shared" si="1"/>
        <v>0.18949430503005901</v>
      </c>
      <c r="L8" s="4"/>
    </row>
    <row r="9" spans="1:12" x14ac:dyDescent="0.2">
      <c r="A9" s="5"/>
      <c r="B9" s="68" t="s">
        <v>7</v>
      </c>
      <c r="C9" s="39"/>
      <c r="D9" s="41" t="s">
        <v>32</v>
      </c>
      <c r="E9" s="16">
        <v>18691000000</v>
      </c>
      <c r="F9" s="16">
        <v>4654388897</v>
      </c>
      <c r="G9" s="21">
        <f>+E9-F9</f>
        <v>14036611103</v>
      </c>
      <c r="H9" s="26">
        <f t="shared" si="0"/>
        <v>0.24901765004547644</v>
      </c>
      <c r="I9" s="16">
        <v>4654232291</v>
      </c>
      <c r="J9" s="20">
        <f>+E9-I9</f>
        <v>14036767709</v>
      </c>
      <c r="K9" s="26">
        <f>+I9/E9</f>
        <v>0.24900927136054785</v>
      </c>
      <c r="L9" s="4"/>
    </row>
    <row r="10" spans="1:12" hidden="1" x14ac:dyDescent="0.2">
      <c r="A10" s="5"/>
      <c r="B10" s="68" t="s">
        <v>7</v>
      </c>
      <c r="C10" s="39"/>
      <c r="D10" s="46" t="s">
        <v>32</v>
      </c>
      <c r="E10" s="47">
        <v>0</v>
      </c>
      <c r="F10" s="47">
        <v>0</v>
      </c>
      <c r="G10" s="48">
        <f>+E10-F10</f>
        <v>0</v>
      </c>
      <c r="H10" s="49" t="e">
        <f t="shared" si="0"/>
        <v>#DIV/0!</v>
      </c>
      <c r="I10" s="47">
        <v>0</v>
      </c>
      <c r="J10" s="50">
        <f>+E10-I10</f>
        <v>0</v>
      </c>
      <c r="K10" s="49" t="e">
        <f>+I10/E10</f>
        <v>#DIV/0!</v>
      </c>
      <c r="L10" s="4"/>
    </row>
    <row r="11" spans="1:12" x14ac:dyDescent="0.2">
      <c r="A11" s="5"/>
      <c r="B11" s="68" t="s">
        <v>8</v>
      </c>
      <c r="C11" s="39"/>
      <c r="D11" s="41" t="s">
        <v>33</v>
      </c>
      <c r="E11" s="16">
        <v>2409000000</v>
      </c>
      <c r="F11" s="16">
        <v>552665715</v>
      </c>
      <c r="G11" s="21">
        <f t="shared" ref="G11:G20" si="2">+E11-F11</f>
        <v>1856334285</v>
      </c>
      <c r="H11" s="26">
        <f t="shared" si="0"/>
        <v>0.22941706724782068</v>
      </c>
      <c r="I11" s="16">
        <v>552665715</v>
      </c>
      <c r="J11" s="20">
        <f t="shared" ref="J11:J20" si="3">+E11-I11</f>
        <v>1856334285</v>
      </c>
      <c r="K11" s="26">
        <f t="shared" ref="K11:K20" si="4">+I11/E11</f>
        <v>0.22941706724782068</v>
      </c>
      <c r="L11" s="4"/>
    </row>
    <row r="12" spans="1:12" hidden="1" x14ac:dyDescent="0.2">
      <c r="A12" s="5"/>
      <c r="B12" s="68" t="s">
        <v>8</v>
      </c>
      <c r="C12" s="39"/>
      <c r="D12" s="46" t="s">
        <v>33</v>
      </c>
      <c r="E12" s="47">
        <v>0</v>
      </c>
      <c r="F12" s="47">
        <v>0</v>
      </c>
      <c r="G12" s="48">
        <f>+E12-F12</f>
        <v>0</v>
      </c>
      <c r="H12" s="49" t="e">
        <f t="shared" si="0"/>
        <v>#DIV/0!</v>
      </c>
      <c r="I12" s="47">
        <v>0</v>
      </c>
      <c r="J12" s="50">
        <f>+E12-I12</f>
        <v>0</v>
      </c>
      <c r="K12" s="49" t="e">
        <f>+I12/E12</f>
        <v>#DIV/0!</v>
      </c>
      <c r="L12" s="4"/>
    </row>
    <row r="13" spans="1:12" x14ac:dyDescent="0.2">
      <c r="A13" s="5"/>
      <c r="B13" s="68" t="s">
        <v>9</v>
      </c>
      <c r="C13" s="39"/>
      <c r="D13" s="41" t="s">
        <v>34</v>
      </c>
      <c r="E13" s="16">
        <v>4537000000</v>
      </c>
      <c r="F13" s="16">
        <v>269049872</v>
      </c>
      <c r="G13" s="21">
        <f>+E13-F13</f>
        <v>4267950128</v>
      </c>
      <c r="H13" s="26">
        <f>+F13/E13</f>
        <v>5.9301272206303726E-2</v>
      </c>
      <c r="I13" s="16">
        <v>269049872</v>
      </c>
      <c r="J13" s="20">
        <f>+E13-I13</f>
        <v>4267950128</v>
      </c>
      <c r="K13" s="26">
        <f>+I13/E13</f>
        <v>5.9301272206303726E-2</v>
      </c>
      <c r="L13" s="4"/>
    </row>
    <row r="14" spans="1:12" hidden="1" x14ac:dyDescent="0.2">
      <c r="A14" s="5"/>
      <c r="B14" s="68" t="s">
        <v>9</v>
      </c>
      <c r="C14" s="39"/>
      <c r="D14" s="46" t="s">
        <v>34</v>
      </c>
      <c r="E14" s="47">
        <v>0</v>
      </c>
      <c r="F14" s="47">
        <v>0</v>
      </c>
      <c r="G14" s="48">
        <f>+E14-F14</f>
        <v>0</v>
      </c>
      <c r="H14" s="49" t="e">
        <f t="shared" ref="H14" si="5">+F14/E14</f>
        <v>#DIV/0!</v>
      </c>
      <c r="I14" s="47">
        <v>0</v>
      </c>
      <c r="J14" s="50">
        <f>+E14-I14</f>
        <v>0</v>
      </c>
      <c r="K14" s="49" t="e">
        <f>+I14/E14</f>
        <v>#DIV/0!</v>
      </c>
      <c r="L14" s="4"/>
    </row>
    <row r="15" spans="1:12" ht="34.5" hidden="1" x14ac:dyDescent="0.2">
      <c r="A15" s="5"/>
      <c r="B15" s="68" t="s">
        <v>39</v>
      </c>
      <c r="C15" s="39"/>
      <c r="D15" s="41" t="s">
        <v>40</v>
      </c>
      <c r="E15" s="16">
        <v>0</v>
      </c>
      <c r="F15" s="16">
        <v>0</v>
      </c>
      <c r="G15" s="21">
        <f t="shared" ref="G15:G16" si="6">+E15-F15</f>
        <v>0</v>
      </c>
      <c r="H15" s="26">
        <v>0</v>
      </c>
      <c r="I15" s="16">
        <v>0</v>
      </c>
      <c r="J15" s="20">
        <f t="shared" ref="J15:J16" si="7">+E15-I15</f>
        <v>0</v>
      </c>
      <c r="K15" s="26">
        <v>0</v>
      </c>
      <c r="L15" s="4"/>
    </row>
    <row r="16" spans="1:12" ht="34.5" hidden="1" x14ac:dyDescent="0.2">
      <c r="A16" s="5"/>
      <c r="B16" s="68" t="s">
        <v>39</v>
      </c>
      <c r="C16" s="39"/>
      <c r="D16" s="41" t="s">
        <v>41</v>
      </c>
      <c r="E16" s="16">
        <v>0</v>
      </c>
      <c r="F16" s="16">
        <v>0</v>
      </c>
      <c r="G16" s="21">
        <f t="shared" si="6"/>
        <v>0</v>
      </c>
      <c r="H16" s="26">
        <v>0</v>
      </c>
      <c r="I16" s="16">
        <v>0</v>
      </c>
      <c r="J16" s="20">
        <f t="shared" si="7"/>
        <v>0</v>
      </c>
      <c r="K16" s="26">
        <v>0</v>
      </c>
      <c r="L16" s="4"/>
    </row>
    <row r="17" spans="1:12" ht="23.25" x14ac:dyDescent="0.2">
      <c r="A17" s="5"/>
      <c r="B17" s="68" t="s">
        <v>10</v>
      </c>
      <c r="C17" s="39"/>
      <c r="D17" s="41" t="s">
        <v>35</v>
      </c>
      <c r="E17" s="16">
        <v>195000000</v>
      </c>
      <c r="F17" s="16">
        <v>38592376</v>
      </c>
      <c r="G17" s="21">
        <f t="shared" si="2"/>
        <v>156407624</v>
      </c>
      <c r="H17" s="26">
        <f t="shared" si="0"/>
        <v>0.19790962051282052</v>
      </c>
      <c r="I17" s="16">
        <v>38592376</v>
      </c>
      <c r="J17" s="20">
        <f t="shared" si="3"/>
        <v>156407624</v>
      </c>
      <c r="K17" s="26">
        <f t="shared" si="4"/>
        <v>0.19790962051282052</v>
      </c>
      <c r="L17" s="4"/>
    </row>
    <row r="18" spans="1:12" x14ac:dyDescent="0.2">
      <c r="A18" s="5"/>
      <c r="B18" s="68" t="s">
        <v>11</v>
      </c>
      <c r="C18" s="39"/>
      <c r="D18" s="41" t="s">
        <v>36</v>
      </c>
      <c r="E18" s="16">
        <v>1390000000</v>
      </c>
      <c r="F18" s="16">
        <v>828303209</v>
      </c>
      <c r="G18" s="21">
        <f t="shared" si="2"/>
        <v>561696791</v>
      </c>
      <c r="H18" s="26">
        <f t="shared" si="0"/>
        <v>0.59590158920863312</v>
      </c>
      <c r="I18" s="16">
        <v>147626577</v>
      </c>
      <c r="J18" s="20">
        <f t="shared" si="3"/>
        <v>1242373423</v>
      </c>
      <c r="K18" s="26">
        <f t="shared" si="4"/>
        <v>0.10620617050359712</v>
      </c>
      <c r="L18" s="4"/>
    </row>
    <row r="19" spans="1:12" ht="24.75" customHeight="1" thickBot="1" x14ac:dyDescent="0.25">
      <c r="A19" s="5"/>
      <c r="B19" s="68" t="s">
        <v>12</v>
      </c>
      <c r="C19" s="39"/>
      <c r="D19" s="42" t="s">
        <v>37</v>
      </c>
      <c r="E19" s="22">
        <v>9040000000</v>
      </c>
      <c r="F19" s="22">
        <v>1209275658</v>
      </c>
      <c r="G19" s="22">
        <f t="shared" si="2"/>
        <v>7830724342</v>
      </c>
      <c r="H19" s="27">
        <f t="shared" si="0"/>
        <v>0.13376943119469026</v>
      </c>
      <c r="I19" s="22">
        <v>1209275658</v>
      </c>
      <c r="J19" s="22">
        <f t="shared" si="3"/>
        <v>7830724342</v>
      </c>
      <c r="K19" s="27">
        <f t="shared" si="4"/>
        <v>0.13376943119469026</v>
      </c>
      <c r="L19" s="4"/>
    </row>
    <row r="20" spans="1:12" ht="24" hidden="1" thickBot="1" x14ac:dyDescent="0.25">
      <c r="A20" s="5"/>
      <c r="B20" s="68" t="s">
        <v>12</v>
      </c>
      <c r="C20" s="39"/>
      <c r="D20" s="51" t="s">
        <v>37</v>
      </c>
      <c r="E20" s="52">
        <v>0</v>
      </c>
      <c r="F20" s="52">
        <v>0</v>
      </c>
      <c r="G20" s="52">
        <f t="shared" si="2"/>
        <v>0</v>
      </c>
      <c r="H20" s="53" t="e">
        <f t="shared" si="0"/>
        <v>#DIV/0!</v>
      </c>
      <c r="I20" s="52">
        <v>0</v>
      </c>
      <c r="J20" s="54">
        <f t="shared" si="3"/>
        <v>0</v>
      </c>
      <c r="K20" s="53" t="e">
        <f t="shared" si="4"/>
        <v>#DIV/0!</v>
      </c>
      <c r="L20" s="4"/>
    </row>
    <row r="21" spans="1:12" ht="13.5" thickBot="1" x14ac:dyDescent="0.25">
      <c r="A21" s="36"/>
      <c r="B21" s="68"/>
      <c r="C21" s="39"/>
      <c r="D21" s="7"/>
      <c r="E21" s="6"/>
      <c r="F21" s="6"/>
      <c r="G21" s="6"/>
      <c r="H21" s="6"/>
      <c r="I21" s="6"/>
      <c r="J21" s="6"/>
      <c r="K21" s="4"/>
      <c r="L21" s="4"/>
    </row>
    <row r="22" spans="1:12" ht="13.5" thickBot="1" x14ac:dyDescent="0.25">
      <c r="A22" s="5"/>
      <c r="B22" s="68" t="s">
        <v>13</v>
      </c>
      <c r="C22" s="39"/>
      <c r="D22" s="18" t="s">
        <v>28</v>
      </c>
      <c r="E22" s="24">
        <v>52000000</v>
      </c>
      <c r="F22" s="24">
        <v>2278930</v>
      </c>
      <c r="G22" s="25">
        <f t="shared" ref="G22" si="8">+E22-F22</f>
        <v>49721070</v>
      </c>
      <c r="H22" s="29">
        <f t="shared" ref="H22" si="9">+F22/E22</f>
        <v>4.3825576923076925E-2</v>
      </c>
      <c r="I22" s="24">
        <v>2278900</v>
      </c>
      <c r="J22" s="23">
        <f t="shared" ref="J22" si="10">+E22-I22</f>
        <v>49721100</v>
      </c>
      <c r="K22" s="29">
        <f t="shared" ref="K22" si="11">+I22/E22</f>
        <v>4.3825000000000003E-2</v>
      </c>
      <c r="L22" s="4"/>
    </row>
    <row r="23" spans="1:12" ht="15" customHeight="1" thickBot="1" x14ac:dyDescent="0.25">
      <c r="A23" s="36"/>
      <c r="B23" s="68"/>
      <c r="C23" s="39"/>
      <c r="D23" s="7"/>
      <c r="E23" s="12"/>
      <c r="F23" s="12"/>
      <c r="G23" s="12"/>
      <c r="H23" s="13"/>
      <c r="I23" s="13"/>
      <c r="J23" s="13"/>
      <c r="K23" s="61"/>
      <c r="L23" s="4"/>
    </row>
    <row r="24" spans="1:12" ht="13.5" thickBot="1" x14ac:dyDescent="0.25">
      <c r="A24" s="5"/>
      <c r="B24" s="68" t="s">
        <v>14</v>
      </c>
      <c r="C24" s="39"/>
      <c r="D24" s="18" t="s">
        <v>29</v>
      </c>
      <c r="E24" s="24">
        <v>7743845940</v>
      </c>
      <c r="F24" s="24">
        <v>3848638816.5900002</v>
      </c>
      <c r="G24" s="58">
        <f t="shared" ref="G24" si="12">+E24-F24</f>
        <v>3895207123.4099998</v>
      </c>
      <c r="H24" s="29">
        <f t="shared" ref="H24" si="13">+F24/E24</f>
        <v>0.49699320549628601</v>
      </c>
      <c r="I24" s="24">
        <v>1141103933.6099999</v>
      </c>
      <c r="J24" s="23">
        <f t="shared" ref="J24" si="14">+E24-I24</f>
        <v>6602742006.3900003</v>
      </c>
      <c r="K24" s="29">
        <f t="shared" ref="K24" si="15">+I24/E24</f>
        <v>0.1473562287332901</v>
      </c>
      <c r="L24" s="4"/>
    </row>
    <row r="25" spans="1:12" ht="13.5" thickBot="1" x14ac:dyDescent="0.25">
      <c r="A25" s="5"/>
      <c r="B25" s="68"/>
      <c r="C25" s="39"/>
      <c r="D25" s="6"/>
      <c r="E25" s="6"/>
      <c r="F25" s="57"/>
      <c r="G25" s="6"/>
      <c r="H25" s="37"/>
      <c r="I25" s="37"/>
      <c r="J25" s="37"/>
      <c r="K25" s="62"/>
      <c r="L25" s="4"/>
    </row>
    <row r="26" spans="1:12" ht="13.5" thickBot="1" x14ac:dyDescent="0.25">
      <c r="A26" s="5"/>
      <c r="B26" s="68" t="s">
        <v>16</v>
      </c>
      <c r="C26" s="39"/>
      <c r="D26" s="18" t="s">
        <v>30</v>
      </c>
      <c r="E26" s="24">
        <v>343000000</v>
      </c>
      <c r="F26" s="24">
        <v>0</v>
      </c>
      <c r="G26" s="25">
        <f t="shared" ref="G26" si="16">+E26-F26</f>
        <v>343000000</v>
      </c>
      <c r="H26" s="29">
        <f t="shared" ref="H26" si="17">+F26/E26</f>
        <v>0</v>
      </c>
      <c r="I26" s="24">
        <v>0</v>
      </c>
      <c r="J26" s="23">
        <f t="shared" ref="J26" si="18">+E26-I26</f>
        <v>343000000</v>
      </c>
      <c r="K26" s="29">
        <f>+I26/E26</f>
        <v>0</v>
      </c>
      <c r="L26" s="4"/>
    </row>
    <row r="27" spans="1:12" ht="13.5" thickBot="1" x14ac:dyDescent="0.25">
      <c r="A27" s="5"/>
      <c r="B27" s="68"/>
      <c r="C27" s="39"/>
      <c r="D27" s="6"/>
      <c r="E27" s="6"/>
      <c r="F27" s="6"/>
      <c r="G27" s="6"/>
      <c r="H27" s="37"/>
      <c r="I27" s="37"/>
      <c r="J27" s="37"/>
      <c r="K27" s="62"/>
      <c r="L27" s="4"/>
    </row>
    <row r="28" spans="1:12" ht="13.5" thickBot="1" x14ac:dyDescent="0.25">
      <c r="A28" s="5"/>
      <c r="B28" s="68" t="s">
        <v>43</v>
      </c>
      <c r="C28" s="39"/>
      <c r="D28" s="18" t="s">
        <v>44</v>
      </c>
      <c r="E28" s="24">
        <v>0</v>
      </c>
      <c r="F28" s="24">
        <v>0</v>
      </c>
      <c r="G28" s="25">
        <f t="shared" ref="G28" si="19">+E28-F28</f>
        <v>0</v>
      </c>
      <c r="H28" s="29">
        <v>0</v>
      </c>
      <c r="I28" s="24">
        <v>0</v>
      </c>
      <c r="J28" s="23">
        <f t="shared" ref="J28" si="20">+E28-I28</f>
        <v>0</v>
      </c>
      <c r="K28" s="29"/>
      <c r="L28" s="4"/>
    </row>
    <row r="29" spans="1:12" ht="13.5" thickBot="1" x14ac:dyDescent="0.25">
      <c r="A29" s="5"/>
      <c r="B29" s="68"/>
      <c r="C29" s="39"/>
      <c r="D29" s="6"/>
      <c r="E29" s="6"/>
      <c r="F29" s="6"/>
      <c r="G29" s="6"/>
      <c r="H29" s="37"/>
      <c r="I29" s="37"/>
      <c r="J29" s="37"/>
      <c r="K29" s="62"/>
      <c r="L29" s="4"/>
    </row>
    <row r="30" spans="1:12" ht="13.5" thickBot="1" x14ac:dyDescent="0.25">
      <c r="A30" s="5"/>
      <c r="B30" s="68"/>
      <c r="C30" s="39"/>
      <c r="D30" s="31" t="s">
        <v>18</v>
      </c>
      <c r="E30" s="24">
        <f t="shared" ref="E30:G30" si="21">SUM(E31:E47)</f>
        <v>74106000000</v>
      </c>
      <c r="F30" s="24">
        <f t="shared" si="21"/>
        <v>41208439656.339996</v>
      </c>
      <c r="G30" s="24">
        <f t="shared" si="21"/>
        <v>32897560343.66</v>
      </c>
      <c r="H30" s="29">
        <f>+F30/E30</f>
        <v>0.55607426735136156</v>
      </c>
      <c r="I30" s="24">
        <f t="shared" ref="I30:J30" si="22">SUM(I31:I47)</f>
        <v>4087281587.5</v>
      </c>
      <c r="J30" s="24">
        <f t="shared" si="22"/>
        <v>70018718412.5</v>
      </c>
      <c r="K30" s="29">
        <f t="shared" ref="K30" si="23">+I30/E30</f>
        <v>5.5154529828893746E-2</v>
      </c>
      <c r="L30" s="4"/>
    </row>
    <row r="31" spans="1:12" ht="68.25" x14ac:dyDescent="0.2">
      <c r="A31" s="5"/>
      <c r="B31" s="69" t="s">
        <v>24</v>
      </c>
      <c r="C31" s="66">
        <v>13</v>
      </c>
      <c r="D31" s="64" t="s">
        <v>20</v>
      </c>
      <c r="E31" s="19">
        <v>0</v>
      </c>
      <c r="F31" s="19">
        <v>0</v>
      </c>
      <c r="G31" s="19">
        <f t="shared" ref="G31:G47" si="24">+E31-F31</f>
        <v>0</v>
      </c>
      <c r="H31" s="26">
        <v>0</v>
      </c>
      <c r="I31" s="19">
        <v>0</v>
      </c>
      <c r="J31" s="19">
        <f t="shared" ref="J31:J47" si="25">+E31-I31</f>
        <v>0</v>
      </c>
      <c r="K31" s="26">
        <v>0</v>
      </c>
      <c r="L31" s="4"/>
    </row>
    <row r="32" spans="1:12" ht="57" x14ac:dyDescent="0.2">
      <c r="A32" s="5"/>
      <c r="B32" s="69" t="s">
        <v>25</v>
      </c>
      <c r="C32" s="66">
        <v>10</v>
      </c>
      <c r="D32" s="59" t="s">
        <v>21</v>
      </c>
      <c r="E32" s="16">
        <v>0</v>
      </c>
      <c r="F32" s="55">
        <v>0</v>
      </c>
      <c r="G32" s="16">
        <f t="shared" si="24"/>
        <v>0</v>
      </c>
      <c r="H32" s="26">
        <v>0</v>
      </c>
      <c r="I32" s="55">
        <v>0</v>
      </c>
      <c r="J32" s="16">
        <f t="shared" si="25"/>
        <v>0</v>
      </c>
      <c r="K32" s="26">
        <v>0</v>
      </c>
      <c r="L32" s="4"/>
    </row>
    <row r="33" spans="1:12" ht="68.25" x14ac:dyDescent="0.2">
      <c r="A33" s="5"/>
      <c r="B33" s="69" t="s">
        <v>26</v>
      </c>
      <c r="C33" s="66">
        <v>10</v>
      </c>
      <c r="D33" s="59" t="s">
        <v>22</v>
      </c>
      <c r="E33" s="16">
        <v>0</v>
      </c>
      <c r="F33" s="55">
        <v>0</v>
      </c>
      <c r="G33" s="16">
        <f t="shared" si="24"/>
        <v>0</v>
      </c>
      <c r="H33" s="26">
        <v>0</v>
      </c>
      <c r="I33" s="55">
        <v>0</v>
      </c>
      <c r="J33" s="16">
        <f t="shared" si="25"/>
        <v>0</v>
      </c>
      <c r="K33" s="26">
        <v>0</v>
      </c>
      <c r="L33" s="4"/>
    </row>
    <row r="34" spans="1:12" ht="68.25" x14ac:dyDescent="0.2">
      <c r="A34" s="5"/>
      <c r="B34" s="69" t="s">
        <v>26</v>
      </c>
      <c r="C34" s="66">
        <v>13</v>
      </c>
      <c r="D34" s="59" t="s">
        <v>22</v>
      </c>
      <c r="E34" s="16">
        <v>0</v>
      </c>
      <c r="F34" s="55">
        <v>0</v>
      </c>
      <c r="G34" s="16">
        <f t="shared" si="24"/>
        <v>0</v>
      </c>
      <c r="H34" s="26">
        <v>0</v>
      </c>
      <c r="I34" s="55">
        <v>0</v>
      </c>
      <c r="J34" s="16">
        <f t="shared" si="25"/>
        <v>0</v>
      </c>
      <c r="K34" s="26">
        <v>0</v>
      </c>
      <c r="L34" s="4"/>
    </row>
    <row r="35" spans="1:12" ht="45.75" x14ac:dyDescent="0.2">
      <c r="A35" s="5"/>
      <c r="B35" s="69" t="s">
        <v>27</v>
      </c>
      <c r="C35" s="66">
        <v>10</v>
      </c>
      <c r="D35" s="59" t="s">
        <v>23</v>
      </c>
      <c r="E35" s="16">
        <v>0</v>
      </c>
      <c r="F35" s="55">
        <v>0</v>
      </c>
      <c r="G35" s="16">
        <f t="shared" si="24"/>
        <v>0</v>
      </c>
      <c r="H35" s="26">
        <v>0</v>
      </c>
      <c r="I35" s="55">
        <v>0</v>
      </c>
      <c r="J35" s="16">
        <f t="shared" si="25"/>
        <v>0</v>
      </c>
      <c r="K35" s="26">
        <v>0</v>
      </c>
      <c r="L35" s="4"/>
    </row>
    <row r="36" spans="1:12" ht="45.75" x14ac:dyDescent="0.2">
      <c r="A36" s="5"/>
      <c r="B36" s="69" t="s">
        <v>27</v>
      </c>
      <c r="C36" s="66">
        <v>13</v>
      </c>
      <c r="D36" s="59" t="s">
        <v>23</v>
      </c>
      <c r="E36" s="16">
        <v>0</v>
      </c>
      <c r="F36" s="55">
        <v>0</v>
      </c>
      <c r="G36" s="16">
        <f t="shared" si="24"/>
        <v>0</v>
      </c>
      <c r="H36" s="26">
        <v>0</v>
      </c>
      <c r="I36" s="55">
        <v>0</v>
      </c>
      <c r="J36" s="16">
        <f t="shared" si="25"/>
        <v>0</v>
      </c>
      <c r="K36" s="26">
        <v>0</v>
      </c>
      <c r="L36" s="4"/>
    </row>
    <row r="37" spans="1:12" ht="68.25" x14ac:dyDescent="0.2">
      <c r="A37" s="5">
        <v>1</v>
      </c>
      <c r="B37" s="69" t="s">
        <v>45</v>
      </c>
      <c r="C37" s="66">
        <v>10</v>
      </c>
      <c r="D37" s="65" t="s">
        <v>46</v>
      </c>
      <c r="E37" s="16">
        <v>579870019</v>
      </c>
      <c r="F37" s="55">
        <v>0</v>
      </c>
      <c r="G37" s="16">
        <f t="shared" si="24"/>
        <v>579870019</v>
      </c>
      <c r="H37" s="26">
        <f t="shared" ref="H37:H47" si="26">+F37/E37</f>
        <v>0</v>
      </c>
      <c r="I37" s="55">
        <v>0</v>
      </c>
      <c r="J37" s="16">
        <f t="shared" si="25"/>
        <v>579870019</v>
      </c>
      <c r="K37" s="26">
        <f t="shared" ref="K37:K47" si="27">+I37/E37</f>
        <v>0</v>
      </c>
      <c r="L37" s="4"/>
    </row>
    <row r="38" spans="1:12" ht="68.25" x14ac:dyDescent="0.2">
      <c r="A38" s="5">
        <f>+A37+1</f>
        <v>2</v>
      </c>
      <c r="B38" s="69" t="s">
        <v>45</v>
      </c>
      <c r="C38" s="66">
        <v>11</v>
      </c>
      <c r="D38" s="65" t="s">
        <v>46</v>
      </c>
      <c r="E38" s="16">
        <v>3866000000</v>
      </c>
      <c r="F38" s="55">
        <v>0</v>
      </c>
      <c r="G38" s="16">
        <f t="shared" si="24"/>
        <v>3866000000</v>
      </c>
      <c r="H38" s="26">
        <f t="shared" si="26"/>
        <v>0</v>
      </c>
      <c r="I38" s="55">
        <v>0</v>
      </c>
      <c r="J38" s="16">
        <f t="shared" si="25"/>
        <v>3866000000</v>
      </c>
      <c r="K38" s="26">
        <f t="shared" si="27"/>
        <v>0</v>
      </c>
      <c r="L38" s="4"/>
    </row>
    <row r="39" spans="1:12" ht="68.25" x14ac:dyDescent="0.2">
      <c r="A39" s="5">
        <f t="shared" ref="A39:A47" si="28">+A38+1</f>
        <v>3</v>
      </c>
      <c r="B39" s="69" t="s">
        <v>45</v>
      </c>
      <c r="C39" s="66">
        <v>16</v>
      </c>
      <c r="D39" s="65" t="s">
        <v>46</v>
      </c>
      <c r="E39" s="16">
        <v>13850129981</v>
      </c>
      <c r="F39" s="55">
        <v>8460996596</v>
      </c>
      <c r="G39" s="16">
        <f t="shared" si="24"/>
        <v>5389133385</v>
      </c>
      <c r="H39" s="26">
        <f t="shared" si="26"/>
        <v>0.61089654809067018</v>
      </c>
      <c r="I39" s="55">
        <v>1995024515.5</v>
      </c>
      <c r="J39" s="16">
        <f t="shared" si="25"/>
        <v>11855105465.5</v>
      </c>
      <c r="K39" s="26">
        <f t="shared" si="27"/>
        <v>0.14404373953434596</v>
      </c>
      <c r="L39" s="4"/>
    </row>
    <row r="40" spans="1:12" ht="68.25" x14ac:dyDescent="0.2">
      <c r="A40" s="5">
        <f t="shared" si="28"/>
        <v>4</v>
      </c>
      <c r="B40" s="69" t="s">
        <v>52</v>
      </c>
      <c r="C40" s="66">
        <v>10</v>
      </c>
      <c r="D40" s="65" t="s">
        <v>47</v>
      </c>
      <c r="E40" s="16">
        <v>3500000000</v>
      </c>
      <c r="F40" s="55">
        <v>3273654823.3400002</v>
      </c>
      <c r="G40" s="16">
        <f t="shared" si="24"/>
        <v>226345176.65999985</v>
      </c>
      <c r="H40" s="26">
        <f t="shared" si="26"/>
        <v>0.93532994952571435</v>
      </c>
      <c r="I40" s="55">
        <v>739521069</v>
      </c>
      <c r="J40" s="16">
        <f t="shared" si="25"/>
        <v>2760478931</v>
      </c>
      <c r="K40" s="26">
        <f t="shared" si="27"/>
        <v>0.21129173400000001</v>
      </c>
      <c r="L40" s="4"/>
    </row>
    <row r="41" spans="1:12" ht="68.25" x14ac:dyDescent="0.2">
      <c r="A41" s="5">
        <f t="shared" si="28"/>
        <v>5</v>
      </c>
      <c r="B41" s="69" t="s">
        <v>52</v>
      </c>
      <c r="C41" s="66">
        <v>11</v>
      </c>
      <c r="D41" s="65" t="s">
        <v>47</v>
      </c>
      <c r="E41" s="16">
        <v>5000000000</v>
      </c>
      <c r="F41" s="55">
        <v>1545922958</v>
      </c>
      <c r="G41" s="16">
        <f t="shared" si="24"/>
        <v>3454077042</v>
      </c>
      <c r="H41" s="26">
        <f t="shared" si="26"/>
        <v>0.3091845916</v>
      </c>
      <c r="I41" s="55">
        <v>190256637</v>
      </c>
      <c r="J41" s="16">
        <f t="shared" si="25"/>
        <v>4809743363</v>
      </c>
      <c r="K41" s="26">
        <f t="shared" si="27"/>
        <v>3.8051327400000001E-2</v>
      </c>
      <c r="L41" s="4"/>
    </row>
    <row r="42" spans="1:12" ht="51.75" customHeight="1" x14ac:dyDescent="0.2">
      <c r="A42" s="5">
        <f t="shared" si="28"/>
        <v>6</v>
      </c>
      <c r="B42" s="69" t="s">
        <v>53</v>
      </c>
      <c r="C42" s="66">
        <v>10</v>
      </c>
      <c r="D42" s="65" t="s">
        <v>48</v>
      </c>
      <c r="E42" s="16">
        <v>4500000000</v>
      </c>
      <c r="F42" s="55">
        <v>1337710246</v>
      </c>
      <c r="G42" s="16">
        <f t="shared" si="24"/>
        <v>3162289754</v>
      </c>
      <c r="H42" s="26">
        <f t="shared" si="26"/>
        <v>0.29726894355555555</v>
      </c>
      <c r="I42" s="55">
        <v>240491059</v>
      </c>
      <c r="J42" s="16">
        <f t="shared" si="25"/>
        <v>4259508941</v>
      </c>
      <c r="K42" s="26">
        <f t="shared" si="27"/>
        <v>5.3442457555555559E-2</v>
      </c>
      <c r="L42" s="4"/>
    </row>
    <row r="43" spans="1:12" ht="57" x14ac:dyDescent="0.2">
      <c r="A43" s="5">
        <f t="shared" si="28"/>
        <v>7</v>
      </c>
      <c r="B43" s="69" t="s">
        <v>53</v>
      </c>
      <c r="C43" s="66">
        <v>11</v>
      </c>
      <c r="D43" s="65" t="s">
        <v>48</v>
      </c>
      <c r="E43" s="16">
        <v>13310000000</v>
      </c>
      <c r="F43" s="55">
        <v>0</v>
      </c>
      <c r="G43" s="16">
        <f t="shared" si="24"/>
        <v>13310000000</v>
      </c>
      <c r="H43" s="26">
        <f t="shared" si="26"/>
        <v>0</v>
      </c>
      <c r="I43" s="55">
        <v>0</v>
      </c>
      <c r="J43" s="16">
        <f t="shared" si="25"/>
        <v>13310000000</v>
      </c>
      <c r="K43" s="26">
        <f t="shared" si="27"/>
        <v>0</v>
      </c>
      <c r="L43" s="4"/>
    </row>
    <row r="44" spans="1:12" ht="68.25" x14ac:dyDescent="0.2">
      <c r="A44" s="5">
        <f t="shared" si="28"/>
        <v>8</v>
      </c>
      <c r="B44" s="69" t="s">
        <v>54</v>
      </c>
      <c r="C44" s="66">
        <v>11</v>
      </c>
      <c r="D44" s="65" t="s">
        <v>49</v>
      </c>
      <c r="E44" s="16">
        <v>17000000000</v>
      </c>
      <c r="F44" s="55">
        <v>16900699462</v>
      </c>
      <c r="G44" s="16">
        <f t="shared" si="24"/>
        <v>99300538</v>
      </c>
      <c r="H44" s="26">
        <f t="shared" si="26"/>
        <v>0.9941587918823529</v>
      </c>
      <c r="I44" s="55">
        <v>435433865</v>
      </c>
      <c r="J44" s="16">
        <f t="shared" si="25"/>
        <v>16564566135</v>
      </c>
      <c r="K44" s="26">
        <f t="shared" si="27"/>
        <v>2.5613756764705883E-2</v>
      </c>
      <c r="L44" s="4"/>
    </row>
    <row r="45" spans="1:12" ht="68.25" x14ac:dyDescent="0.2">
      <c r="A45" s="5">
        <f t="shared" si="28"/>
        <v>9</v>
      </c>
      <c r="B45" s="69" t="s">
        <v>54</v>
      </c>
      <c r="C45" s="66">
        <v>16</v>
      </c>
      <c r="D45" s="65" t="s">
        <v>49</v>
      </c>
      <c r="E45" s="16">
        <v>10000000000</v>
      </c>
      <c r="F45" s="55">
        <v>9475068071</v>
      </c>
      <c r="G45" s="16">
        <f t="shared" si="24"/>
        <v>524931929</v>
      </c>
      <c r="H45" s="26">
        <f t="shared" si="26"/>
        <v>0.94750680710000001</v>
      </c>
      <c r="I45" s="55">
        <v>440998942</v>
      </c>
      <c r="J45" s="16">
        <f t="shared" si="25"/>
        <v>9559001058</v>
      </c>
      <c r="K45" s="26">
        <f t="shared" si="27"/>
        <v>4.4099894200000003E-2</v>
      </c>
      <c r="L45" s="4"/>
    </row>
    <row r="46" spans="1:12" ht="57" x14ac:dyDescent="0.2">
      <c r="A46" s="5">
        <f t="shared" si="28"/>
        <v>10</v>
      </c>
      <c r="B46" s="69" t="s">
        <v>55</v>
      </c>
      <c r="C46" s="66">
        <v>16</v>
      </c>
      <c r="D46" s="65" t="s">
        <v>50</v>
      </c>
      <c r="E46" s="16">
        <v>1000000000</v>
      </c>
      <c r="F46" s="55">
        <v>0</v>
      </c>
      <c r="G46" s="16">
        <f t="shared" si="24"/>
        <v>1000000000</v>
      </c>
      <c r="H46" s="26">
        <f t="shared" si="26"/>
        <v>0</v>
      </c>
      <c r="I46" s="55">
        <v>0</v>
      </c>
      <c r="J46" s="16">
        <f t="shared" si="25"/>
        <v>1000000000</v>
      </c>
      <c r="K46" s="26">
        <f t="shared" si="27"/>
        <v>0</v>
      </c>
      <c r="L46" s="4"/>
    </row>
    <row r="47" spans="1:12" ht="51.75" customHeight="1" thickBot="1" x14ac:dyDescent="0.25">
      <c r="A47" s="5">
        <f t="shared" si="28"/>
        <v>11</v>
      </c>
      <c r="B47" s="70" t="s">
        <v>56</v>
      </c>
      <c r="C47" s="66">
        <v>10</v>
      </c>
      <c r="D47" s="63" t="s">
        <v>51</v>
      </c>
      <c r="E47" s="22">
        <v>1500000000</v>
      </c>
      <c r="F47" s="56">
        <v>214387500</v>
      </c>
      <c r="G47" s="22">
        <f t="shared" si="24"/>
        <v>1285612500</v>
      </c>
      <c r="H47" s="27">
        <f t="shared" si="26"/>
        <v>0.142925</v>
      </c>
      <c r="I47" s="56">
        <v>45555500</v>
      </c>
      <c r="J47" s="22">
        <f t="shared" si="25"/>
        <v>1454444500</v>
      </c>
      <c r="K47" s="27">
        <f t="shared" si="27"/>
        <v>3.0370333333333333E-2</v>
      </c>
      <c r="L47" s="4"/>
    </row>
    <row r="48" spans="1:12" ht="13.5" thickBot="1" x14ac:dyDescent="0.25">
      <c r="A48" s="5"/>
      <c r="B48" s="6"/>
      <c r="C48" s="6"/>
      <c r="D48" s="6"/>
      <c r="E48" s="6"/>
      <c r="F48" s="6"/>
      <c r="G48" s="6"/>
      <c r="H48" s="37"/>
      <c r="I48" s="37"/>
      <c r="J48" s="37"/>
      <c r="K48" s="37"/>
      <c r="L48" s="4"/>
    </row>
    <row r="49" spans="1:12" ht="15.75" thickBot="1" x14ac:dyDescent="0.25">
      <c r="A49" s="5"/>
      <c r="B49" s="6"/>
      <c r="C49" s="6"/>
      <c r="D49" s="32" t="s">
        <v>38</v>
      </c>
      <c r="E49" s="34">
        <f>+E30+E7</f>
        <v>118506845940</v>
      </c>
      <c r="F49" s="34">
        <f>+F30+F7</f>
        <v>52611633129.929993</v>
      </c>
      <c r="G49" s="34">
        <f>+G30+G7</f>
        <v>65895212810.07</v>
      </c>
      <c r="H49" s="33">
        <f t="shared" ref="H49" si="29">+F49/E49</f>
        <v>0.44395437843791113</v>
      </c>
      <c r="I49" s="34">
        <f>+I30+I7</f>
        <v>12102106910.110001</v>
      </c>
      <c r="J49" s="34">
        <f>+J30+J7</f>
        <v>106404739029.89</v>
      </c>
      <c r="K49" s="33">
        <f t="shared" ref="K49" si="30">+I49/E49</f>
        <v>0.10212158474150342</v>
      </c>
      <c r="L49" s="35"/>
    </row>
    <row r="50" spans="1:12" ht="13.5" thickBot="1" x14ac:dyDescent="0.25">
      <c r="A50" s="8"/>
      <c r="B50" s="9"/>
      <c r="C50" s="9"/>
      <c r="D50" s="9"/>
      <c r="E50" s="9"/>
      <c r="F50" s="9"/>
      <c r="G50" s="9"/>
      <c r="H50" s="38"/>
      <c r="I50" s="38"/>
      <c r="J50" s="38"/>
      <c r="K50" s="38"/>
      <c r="L50" s="10"/>
    </row>
    <row r="52" spans="1:12" x14ac:dyDescent="0.2">
      <c r="F52" s="44"/>
      <c r="G52" s="43"/>
      <c r="H52" s="44"/>
      <c r="I52" s="44"/>
      <c r="J52" s="44"/>
      <c r="K52" s="44"/>
    </row>
    <row r="53" spans="1:12" x14ac:dyDescent="0.2">
      <c r="E53" s="1"/>
      <c r="F53" s="44"/>
      <c r="G53" s="43"/>
      <c r="H53" s="44"/>
      <c r="I53" s="44"/>
      <c r="J53" s="44"/>
      <c r="K53" s="44"/>
    </row>
    <row r="54" spans="1:12" x14ac:dyDescent="0.2">
      <c r="G54" s="43"/>
      <c r="H54" s="44"/>
      <c r="I54" s="44"/>
      <c r="J54" s="44"/>
      <c r="K54" s="44"/>
    </row>
    <row r="55" spans="1:12" x14ac:dyDescent="0.2">
      <c r="G55" s="43"/>
      <c r="H55" s="44"/>
      <c r="I55" s="44"/>
      <c r="J55" s="44"/>
      <c r="K55" s="44"/>
    </row>
    <row r="56" spans="1:12" x14ac:dyDescent="0.2">
      <c r="G56" s="43"/>
      <c r="H56" s="44"/>
      <c r="I56" s="44"/>
      <c r="J56" s="44"/>
      <c r="K56" s="44"/>
    </row>
    <row r="57" spans="1:12" x14ac:dyDescent="0.2">
      <c r="G57" s="43"/>
      <c r="H57" s="44"/>
      <c r="I57" s="44"/>
      <c r="J57" s="44"/>
      <c r="K57" s="44"/>
    </row>
    <row r="58" spans="1:12" x14ac:dyDescent="0.2">
      <c r="G58" s="43"/>
      <c r="H58" s="44"/>
      <c r="I58" s="44"/>
      <c r="J58" s="44"/>
      <c r="K58" s="44"/>
    </row>
    <row r="59" spans="1:12" x14ac:dyDescent="0.2">
      <c r="G59" s="43"/>
      <c r="H59" s="44"/>
      <c r="I59" s="44"/>
      <c r="J59" s="44"/>
      <c r="K59" s="44"/>
    </row>
    <row r="60" spans="1:12" x14ac:dyDescent="0.2">
      <c r="G60" s="43"/>
      <c r="H60" s="44"/>
      <c r="I60" s="44"/>
      <c r="J60" s="44"/>
      <c r="K60" s="44"/>
    </row>
    <row r="61" spans="1:12" x14ac:dyDescent="0.2">
      <c r="G61" s="43"/>
      <c r="H61" s="44"/>
      <c r="I61" s="44"/>
      <c r="J61" s="44"/>
      <c r="K61" s="44"/>
    </row>
    <row r="62" spans="1:12" x14ac:dyDescent="0.2">
      <c r="G62" s="43"/>
      <c r="H62" s="44"/>
      <c r="I62" s="44"/>
      <c r="J62" s="44"/>
      <c r="K62" s="44"/>
    </row>
    <row r="63" spans="1:12" x14ac:dyDescent="0.2">
      <c r="G63" s="43"/>
      <c r="H63" s="44"/>
      <c r="I63" s="44"/>
      <c r="J63" s="44"/>
      <c r="K63" s="44"/>
    </row>
    <row r="64" spans="1:12" x14ac:dyDescent="0.2">
      <c r="G64" s="43"/>
      <c r="H64" s="44"/>
      <c r="I64" s="44"/>
      <c r="J64" s="44"/>
      <c r="K64" s="44"/>
    </row>
    <row r="65" spans="7:11" x14ac:dyDescent="0.2">
      <c r="G65" s="43"/>
      <c r="H65" s="44"/>
      <c r="I65" s="44"/>
      <c r="J65" s="44"/>
      <c r="K65" s="44"/>
    </row>
    <row r="66" spans="7:11" x14ac:dyDescent="0.2">
      <c r="G66" s="43"/>
      <c r="H66" s="44"/>
      <c r="I66" s="44"/>
      <c r="J66" s="44"/>
      <c r="K66" s="44"/>
    </row>
    <row r="67" spans="7:11" x14ac:dyDescent="0.2">
      <c r="G67" s="43"/>
      <c r="H67" s="44"/>
      <c r="I67" s="44"/>
      <c r="J67" s="44"/>
      <c r="K67" s="44"/>
    </row>
  </sheetData>
  <sheetProtection algorithmName="SHA-512" hashValue="HfjF8oP076Swj80Ao++AkKt/HV39ArizvBx7P37N223abY5BkagTtQSACRzc0QSDqJ0midKuH4fVpEefED8/iw==" saltValue="ugClZjAPmNtlPN/iv3zdfw==" spinCount="100000" sheet="1" objects="1" scenarios="1"/>
  <mergeCells count="3">
    <mergeCell ref="A1:L1"/>
    <mergeCell ref="A2:L2"/>
    <mergeCell ref="E3:F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MES DE MARZO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2018-05-25T15:39:57Z</dcterms:modified>
</cp:coreProperties>
</file>