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"/>
    </mc:Choice>
  </mc:AlternateContent>
  <bookViews>
    <workbookView xWindow="120" yWindow="60" windowWidth="19110" windowHeight="11760" tabRatio="679" xr2:uid="{00000000-000D-0000-FFFF-FFFF00000000}"/>
  </bookViews>
  <sheets>
    <sheet name="EJECUCION MAY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E36" i="6" l="1"/>
  <c r="E33" i="6"/>
  <c r="I31" i="6" l="1"/>
  <c r="F31" i="6"/>
  <c r="E31" i="6"/>
  <c r="K42" i="6"/>
  <c r="J42" i="6"/>
  <c r="H42" i="6"/>
  <c r="G42" i="6"/>
  <c r="K41" i="6"/>
  <c r="J41" i="6"/>
  <c r="H41" i="6"/>
  <c r="G41" i="6"/>
  <c r="K40" i="6"/>
  <c r="J40" i="6"/>
  <c r="H40" i="6"/>
  <c r="G40" i="6"/>
  <c r="K39" i="6"/>
  <c r="J39" i="6"/>
  <c r="H39" i="6"/>
  <c r="G39" i="6"/>
  <c r="K38" i="6"/>
  <c r="J38" i="6"/>
  <c r="H38" i="6"/>
  <c r="G38" i="6"/>
  <c r="K37" i="6"/>
  <c r="J37" i="6"/>
  <c r="H37" i="6"/>
  <c r="G37" i="6"/>
  <c r="K36" i="6"/>
  <c r="J36" i="6"/>
  <c r="H36" i="6"/>
  <c r="G36" i="6"/>
  <c r="K35" i="6"/>
  <c r="J35" i="6"/>
  <c r="H35" i="6"/>
  <c r="G35" i="6"/>
  <c r="K34" i="6"/>
  <c r="J34" i="6"/>
  <c r="H34" i="6"/>
  <c r="G34" i="6"/>
  <c r="K33" i="6"/>
  <c r="J33" i="6"/>
  <c r="H33" i="6"/>
  <c r="G33" i="6"/>
  <c r="K32" i="6"/>
  <c r="J32" i="6"/>
  <c r="H32" i="6"/>
  <c r="G32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K29" i="6" l="1"/>
  <c r="J29" i="6"/>
  <c r="G29" i="6"/>
  <c r="J14" i="6" l="1"/>
  <c r="K20" i="6" l="1"/>
  <c r="J20" i="6"/>
  <c r="H20" i="6"/>
  <c r="K15" i="6"/>
  <c r="J15" i="6"/>
  <c r="H15" i="6"/>
  <c r="G15" i="6"/>
  <c r="K13" i="6"/>
  <c r="J13" i="6"/>
  <c r="H13" i="6"/>
  <c r="G13" i="6"/>
  <c r="K11" i="6"/>
  <c r="H11" i="6"/>
  <c r="G20" i="6" l="1"/>
  <c r="J11" i="6"/>
  <c r="G11" i="6"/>
  <c r="G16" i="6" l="1"/>
  <c r="G17" i="6"/>
  <c r="J16" i="6"/>
  <c r="J17" i="6"/>
  <c r="J21" i="6"/>
  <c r="K12" i="6"/>
  <c r="I9" i="6"/>
  <c r="H25" i="6"/>
  <c r="H14" i="6"/>
  <c r="H10" i="6"/>
  <c r="J31" i="6"/>
  <c r="K27" i="6"/>
  <c r="J27" i="6"/>
  <c r="H27" i="6"/>
  <c r="G27" i="6"/>
  <c r="K23" i="6"/>
  <c r="J23" i="6"/>
  <c r="H23" i="6"/>
  <c r="G23" i="6"/>
  <c r="J19" i="6"/>
  <c r="J18" i="6"/>
  <c r="J12" i="6"/>
  <c r="G21" i="6"/>
  <c r="G19" i="6"/>
  <c r="G18" i="6"/>
  <c r="G14" i="6"/>
  <c r="G12" i="6"/>
  <c r="K19" i="6"/>
  <c r="K18" i="6"/>
  <c r="K14" i="6"/>
  <c r="H21" i="6"/>
  <c r="H19" i="6"/>
  <c r="H18" i="6"/>
  <c r="H12" i="6"/>
  <c r="G10" i="6"/>
  <c r="E9" i="6"/>
  <c r="E8" i="6" l="1"/>
  <c r="I8" i="6"/>
  <c r="G31" i="6"/>
  <c r="K31" i="6"/>
  <c r="J10" i="6"/>
  <c r="J9" i="6" s="1"/>
  <c r="K10" i="6"/>
  <c r="K21" i="6"/>
  <c r="K25" i="6"/>
  <c r="J25" i="6"/>
  <c r="G25" i="6"/>
  <c r="F9" i="6"/>
  <c r="K9" i="6"/>
  <c r="G9" i="6"/>
  <c r="G8" i="6" l="1"/>
  <c r="G44" i="6" s="1"/>
  <c r="J8" i="6"/>
  <c r="J44" i="6" s="1"/>
  <c r="F8" i="6"/>
  <c r="F44" i="6" s="1"/>
  <c r="E44" i="6"/>
  <c r="K8" i="6"/>
  <c r="H9" i="6"/>
  <c r="E49" i="6" l="1"/>
  <c r="H8" i="6"/>
  <c r="I44" i="6" l="1"/>
  <c r="I49" i="6" s="1"/>
  <c r="K44" i="6" l="1"/>
  <c r="H31" i="6" l="1"/>
  <c r="F49" i="6"/>
  <c r="H44" i="6" l="1"/>
</calcChain>
</file>

<file path=xl/sharedStrings.xml><?xml version="1.0" encoding="utf-8"?>
<sst xmlns="http://schemas.openxmlformats.org/spreadsheetml/2006/main" count="70" uniqueCount="51">
  <si>
    <t>COMPROMETIDO</t>
  </si>
  <si>
    <t>% EJECUCION</t>
  </si>
  <si>
    <t>SALDO X COMPROMETER</t>
  </si>
  <si>
    <t>PAGADO</t>
  </si>
  <si>
    <t>SALDO X PAGAR</t>
  </si>
  <si>
    <t>% PAGOS</t>
  </si>
  <si>
    <t>INFORME DE EJECUCION A: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</si>
  <si>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</si>
  <si>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</si>
  <si>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</si>
  <si>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</si>
  <si>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</si>
  <si>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</si>
  <si>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</si>
  <si>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</si>
  <si>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APR. VIGENTE</t>
  </si>
  <si>
    <t>A-3-2-1-1</t>
  </si>
  <si>
    <t>DESCRIPCION</t>
  </si>
  <si>
    <t>INVERSION</t>
  </si>
  <si>
    <t>FUNCIONAMIENTO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</si>
  <si>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</si>
  <si>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</si>
  <si>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</si>
  <si>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</si>
  <si>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</si>
  <si>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</si>
  <si>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</si>
  <si>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</si>
  <si>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</si>
  <si>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</si>
  <si>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</si>
  <si>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</si>
  <si>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</si>
  <si>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</si>
  <si>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</si>
  <si>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</si>
  <si>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</si>
  <si>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</si>
  <si>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</si>
  <si>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</si>
  <si>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</si>
  <si>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</si>
  <si>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</si>
  <si>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</si>
  <si>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</si>
  <si>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</si>
  <si>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</si>
  <si>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</si>
  <si>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</si>
  <si>
    <t>MAYO DE 2018</t>
  </si>
  <si>
    <t>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</si>
</sst>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1" fillId="0" borderId="13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2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17" fontId="14" fillId="0" borderId="0" xfId="0" quotePrefix="1" applyNumberFormat="1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2" fillId="0" borderId="2" xfId="0" applyFont="1" applyBorder="1"/>
    <xf numFmtId="0" fontId="12" fillId="0" borderId="1" xfId="0" applyFont="1" applyBorder="1"/>
    <xf numFmtId="0" fontId="16" fillId="3" borderId="1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center"/>
    </xf>
    <xf numFmtId="0" fontId="12" fillId="0" borderId="0" xfId="0" applyFont="1" applyBorder="1"/>
    <xf numFmtId="0" fontId="15" fillId="0" borderId="15" xfId="0" applyFont="1" applyBorder="1"/>
    <xf numFmtId="0" fontId="15" fillId="0" borderId="13" xfId="0" applyFont="1" applyBorder="1"/>
    <xf numFmtId="0" fontId="17" fillId="2" borderId="13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5" fillId="0" borderId="18" xfId="0" applyFont="1" applyBorder="1"/>
    <xf numFmtId="0" fontId="15" fillId="0" borderId="1" xfId="0" applyFont="1" applyBorder="1"/>
    <xf numFmtId="0" fontId="18" fillId="0" borderId="5" xfId="0" applyFont="1" applyFill="1" applyBorder="1" applyAlignment="1">
      <alignment horizontal="center"/>
    </xf>
    <xf numFmtId="3" fontId="18" fillId="0" borderId="5" xfId="12" applyNumberFormat="1" applyFont="1" applyFill="1" applyBorder="1" applyAlignment="1">
      <alignment vertical="center"/>
    </xf>
    <xf numFmtId="10" fontId="18" fillId="0" borderId="5" xfId="13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wrapText="1"/>
    </xf>
    <xf numFmtId="3" fontId="18" fillId="4" borderId="6" xfId="12" applyNumberFormat="1" applyFont="1" applyFill="1" applyBorder="1" applyAlignment="1">
      <alignment vertical="center"/>
    </xf>
    <xf numFmtId="10" fontId="18" fillId="4" borderId="6" xfId="13" applyNumberFormat="1" applyFont="1" applyFill="1" applyBorder="1" applyAlignment="1">
      <alignment vertical="center"/>
    </xf>
    <xf numFmtId="3" fontId="18" fillId="0" borderId="6" xfId="12" applyNumberFormat="1" applyFont="1" applyFill="1" applyBorder="1" applyAlignment="1">
      <alignment vertical="center"/>
    </xf>
    <xf numFmtId="3" fontId="18" fillId="0" borderId="17" xfId="0" applyNumberFormat="1" applyFont="1" applyFill="1" applyBorder="1"/>
    <xf numFmtId="10" fontId="18" fillId="0" borderId="6" xfId="13" applyNumberFormat="1" applyFont="1" applyFill="1" applyBorder="1" applyAlignment="1">
      <alignment vertical="center"/>
    </xf>
    <xf numFmtId="3" fontId="18" fillId="0" borderId="16" xfId="0" applyNumberFormat="1" applyFont="1" applyFill="1" applyBorder="1"/>
    <xf numFmtId="0" fontId="18" fillId="6" borderId="6" xfId="0" applyFont="1" applyFill="1" applyBorder="1" applyAlignment="1">
      <alignment wrapText="1"/>
    </xf>
    <xf numFmtId="3" fontId="18" fillId="6" borderId="6" xfId="12" applyNumberFormat="1" applyFont="1" applyFill="1" applyBorder="1" applyAlignment="1">
      <alignment vertical="center"/>
    </xf>
    <xf numFmtId="3" fontId="18" fillId="6" borderId="17" xfId="0" applyNumberFormat="1" applyFont="1" applyFill="1" applyBorder="1"/>
    <xf numFmtId="10" fontId="18" fillId="6" borderId="6" xfId="13" applyNumberFormat="1" applyFont="1" applyFill="1" applyBorder="1" applyAlignment="1">
      <alignment vertical="center"/>
    </xf>
    <xf numFmtId="3" fontId="18" fillId="6" borderId="16" xfId="0" applyNumberFormat="1" applyFont="1" applyFill="1" applyBorder="1"/>
    <xf numFmtId="0" fontId="18" fillId="0" borderId="10" xfId="0" applyFont="1" applyFill="1" applyBorder="1" applyAlignment="1">
      <alignment wrapText="1"/>
    </xf>
    <xf numFmtId="3" fontId="18" fillId="0" borderId="10" xfId="12" applyNumberFormat="1" applyFont="1" applyFill="1" applyBorder="1" applyAlignment="1">
      <alignment vertical="center"/>
    </xf>
    <xf numFmtId="10" fontId="18" fillId="0" borderId="10" xfId="13" applyNumberFormat="1" applyFont="1" applyFill="1" applyBorder="1" applyAlignment="1">
      <alignment vertical="center"/>
    </xf>
    <xf numFmtId="0" fontId="18" fillId="6" borderId="10" xfId="0" applyFont="1" applyFill="1" applyBorder="1" applyAlignment="1">
      <alignment wrapText="1"/>
    </xf>
    <xf numFmtId="3" fontId="18" fillId="6" borderId="10" xfId="12" applyNumberFormat="1" applyFont="1" applyFill="1" applyBorder="1" applyAlignment="1">
      <alignment vertical="center"/>
    </xf>
    <xf numFmtId="10" fontId="18" fillId="6" borderId="10" xfId="13" applyNumberFormat="1" applyFont="1" applyFill="1" applyBorder="1" applyAlignment="1">
      <alignment vertical="center"/>
    </xf>
    <xf numFmtId="3" fontId="18" fillId="6" borderId="7" xfId="0" applyNumberFormat="1" applyFont="1" applyFill="1" applyBorder="1"/>
    <xf numFmtId="0" fontId="19" fillId="0" borderId="1" xfId="0" applyFont="1" applyFill="1" applyBorder="1"/>
    <xf numFmtId="0" fontId="19" fillId="0" borderId="0" xfId="0" applyFont="1" applyFill="1" applyBorder="1"/>
    <xf numFmtId="0" fontId="18" fillId="0" borderId="3" xfId="0" applyFont="1" applyFill="1" applyBorder="1"/>
    <xf numFmtId="3" fontId="18" fillId="0" borderId="4" xfId="12" applyNumberFormat="1" applyFont="1" applyFill="1" applyBorder="1" applyAlignment="1">
      <alignment vertical="center"/>
    </xf>
    <xf numFmtId="3" fontId="18" fillId="0" borderId="12" xfId="0" applyNumberFormat="1" applyFont="1" applyFill="1" applyBorder="1"/>
    <xf numFmtId="10" fontId="18" fillId="0" borderId="4" xfId="13" applyNumberFormat="1" applyFont="1" applyFill="1" applyBorder="1" applyAlignment="1">
      <alignment vertical="center"/>
    </xf>
    <xf numFmtId="3" fontId="18" fillId="0" borderId="3" xfId="0" applyNumberFormat="1" applyFont="1" applyFill="1" applyBorder="1"/>
    <xf numFmtId="3" fontId="19" fillId="0" borderId="0" xfId="0" applyNumberFormat="1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vertical="center"/>
    </xf>
    <xf numFmtId="10" fontId="19" fillId="0" borderId="2" xfId="13" applyNumberFormat="1" applyFont="1" applyFill="1" applyBorder="1" applyAlignment="1">
      <alignment vertical="center"/>
    </xf>
    <xf numFmtId="3" fontId="18" fillId="7" borderId="12" xfId="0" applyNumberFormat="1" applyFont="1" applyFill="1" applyBorder="1"/>
    <xf numFmtId="3" fontId="12" fillId="0" borderId="0" xfId="0" applyNumberFormat="1" applyFont="1" applyBorder="1"/>
    <xf numFmtId="10" fontId="12" fillId="0" borderId="0" xfId="13" applyNumberFormat="1" applyFont="1" applyBorder="1"/>
    <xf numFmtId="10" fontId="12" fillId="0" borderId="2" xfId="13" applyNumberFormat="1" applyFont="1" applyBorder="1"/>
    <xf numFmtId="0" fontId="18" fillId="0" borderId="3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7" borderId="6" xfId="0" applyFont="1" applyFill="1" applyBorder="1" applyAlignment="1">
      <alignment wrapText="1"/>
    </xf>
    <xf numFmtId="3" fontId="19" fillId="0" borderId="6" xfId="12" applyNumberFormat="1" applyFont="1" applyFill="1" applyBorder="1" applyAlignment="1">
      <alignment vertical="center"/>
    </xf>
    <xf numFmtId="3" fontId="19" fillId="7" borderId="6" xfId="12" applyNumberFormat="1" applyFont="1" applyFill="1" applyBorder="1" applyAlignment="1">
      <alignment vertical="center"/>
    </xf>
    <xf numFmtId="10" fontId="19" fillId="0" borderId="6" xfId="13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9" fillId="7" borderId="10" xfId="0" applyFont="1" applyFill="1" applyBorder="1" applyAlignment="1">
      <alignment wrapText="1"/>
    </xf>
    <xf numFmtId="3" fontId="19" fillId="0" borderId="10" xfId="12" applyNumberFormat="1" applyFont="1" applyFill="1" applyBorder="1" applyAlignment="1">
      <alignment vertical="center"/>
    </xf>
    <xf numFmtId="3" fontId="19" fillId="7" borderId="10" xfId="12" applyNumberFormat="1" applyFont="1" applyFill="1" applyBorder="1" applyAlignment="1">
      <alignment vertical="center"/>
    </xf>
    <xf numFmtId="10" fontId="19" fillId="0" borderId="10" xfId="13" applyNumberFormat="1" applyFont="1" applyFill="1" applyBorder="1" applyAlignment="1">
      <alignment vertical="center"/>
    </xf>
    <xf numFmtId="0" fontId="20" fillId="5" borderId="3" xfId="0" applyFont="1" applyFill="1" applyBorder="1"/>
    <xf numFmtId="3" fontId="20" fillId="5" borderId="3" xfId="0" applyNumberFormat="1" applyFont="1" applyFill="1" applyBorder="1"/>
    <xf numFmtId="10" fontId="20" fillId="5" borderId="4" xfId="13" applyNumberFormat="1" applyFont="1" applyFill="1" applyBorder="1" applyAlignment="1">
      <alignment vertical="center"/>
    </xf>
    <xf numFmtId="0" fontId="13" fillId="0" borderId="2" xfId="0" applyFont="1" applyBorder="1"/>
    <xf numFmtId="0" fontId="12" fillId="0" borderId="7" xfId="0" applyFont="1" applyBorder="1"/>
    <xf numFmtId="0" fontId="12" fillId="0" borderId="8" xfId="0" applyFont="1" applyBorder="1"/>
    <xf numFmtId="10" fontId="12" fillId="0" borderId="8" xfId="13" applyNumberFormat="1" applyFont="1" applyBorder="1"/>
    <xf numFmtId="0" fontId="12" fillId="0" borderId="9" xfId="0" applyFont="1" applyBorder="1"/>
    <xf numFmtId="10" fontId="12" fillId="0" borderId="0" xfId="13" applyNumberFormat="1" applyFont="1"/>
    <xf numFmtId="3" fontId="12" fillId="0" borderId="0" xfId="0" applyNumberFormat="1" applyFont="1"/>
    <xf numFmtId="165" fontId="12" fillId="0" borderId="0" xfId="2" applyFont="1"/>
  </cellXfs>
  <cellStyles count="20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L67"/>
  <sheetViews>
    <sheetView tabSelected="1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10" sqref="D10"/>
    </sheetView>
  </sheetViews>
  <sheetFormatPr baseColWidth="10" defaultRowHeight="12.75" x14ac:dyDescent="0.2"/>
  <cols>
    <col min="1" max="1" width="3.140625" style="4" customWidth="1"/>
    <col min="2" max="2" width="14.5703125" style="4" bestFit="1" customWidth="1"/>
    <col min="3" max="3" width="3" style="4" bestFit="1" customWidth="1"/>
    <col min="4" max="4" width="38" style="4" bestFit="1" customWidth="1"/>
    <col min="5" max="5" width="20.7109375" style="4" bestFit="1" customWidth="1"/>
    <col min="6" max="6" width="19.28515625" style="4" customWidth="1"/>
    <col min="7" max="7" width="20.28515625" style="4" customWidth="1"/>
    <col min="8" max="8" width="11.140625" style="84" customWidth="1"/>
    <col min="9" max="9" width="19.28515625" style="84" bestFit="1" customWidth="1"/>
    <col min="10" max="10" width="20.7109375" style="84" bestFit="1" customWidth="1"/>
    <col min="11" max="11" width="10.42578125" style="84" bestFit="1" customWidth="1"/>
    <col min="12" max="12" width="1.5703125" style="4" customWidth="1"/>
    <col min="13" max="16384" width="11.42578125" style="4"/>
  </cols>
  <sheetData>
    <row r="1" spans="1:12" ht="31.5" customHeight="1" x14ac:dyDescent="0.4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" customHeight="1" x14ac:dyDescent="0.25">
      <c r="A3" s="8"/>
      <c r="B3" s="9"/>
      <c r="C3" s="9"/>
      <c r="D3" s="10" t="s">
        <v>6</v>
      </c>
      <c r="E3" s="11" t="s">
        <v>49</v>
      </c>
      <c r="F3" s="12"/>
      <c r="G3" s="12"/>
      <c r="H3" s="9"/>
      <c r="I3" s="9"/>
      <c r="J3" s="9"/>
      <c r="K3" s="9"/>
      <c r="L3" s="13"/>
    </row>
    <row r="4" spans="1:12" ht="10.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21.75" customHeight="1" x14ac:dyDescent="0.25">
      <c r="A5" s="17"/>
      <c r="B5" s="18" t="s">
        <v>50</v>
      </c>
      <c r="C5" s="19"/>
      <c r="D5" s="19"/>
      <c r="E5" s="20"/>
      <c r="F5" s="20"/>
      <c r="G5" s="20"/>
      <c r="H5" s="15"/>
      <c r="I5" s="15"/>
      <c r="J5" s="15"/>
      <c r="K5" s="15"/>
      <c r="L5" s="16"/>
    </row>
    <row r="6" spans="1:12" ht="5.25" customHeight="1" thickBot="1" x14ac:dyDescent="0.25">
      <c r="A6" s="17"/>
      <c r="B6" s="21"/>
      <c r="C6" s="21"/>
      <c r="D6" s="21"/>
      <c r="E6" s="21"/>
      <c r="F6" s="21"/>
      <c r="G6" s="21"/>
      <c r="H6" s="21"/>
      <c r="I6" s="21"/>
      <c r="J6" s="21"/>
      <c r="K6" s="21"/>
      <c r="L6" s="16"/>
    </row>
    <row r="7" spans="1:12" ht="13.5" thickBot="1" x14ac:dyDescent="0.25">
      <c r="A7" s="17"/>
      <c r="B7" s="22"/>
      <c r="C7" s="23"/>
      <c r="D7" s="24" t="s">
        <v>17</v>
      </c>
      <c r="E7" s="25" t="s">
        <v>15</v>
      </c>
      <c r="F7" s="25" t="s">
        <v>0</v>
      </c>
      <c r="G7" s="25" t="s">
        <v>2</v>
      </c>
      <c r="H7" s="25" t="s">
        <v>1</v>
      </c>
      <c r="I7" s="25" t="s">
        <v>3</v>
      </c>
      <c r="J7" s="25" t="s">
        <v>4</v>
      </c>
      <c r="K7" s="25" t="s">
        <v>5</v>
      </c>
      <c r="L7" s="16"/>
    </row>
    <row r="8" spans="1:12" x14ac:dyDescent="0.2">
      <c r="A8" s="17"/>
      <c r="B8" s="26"/>
      <c r="C8" s="27"/>
      <c r="D8" s="28" t="s">
        <v>19</v>
      </c>
      <c r="E8" s="29">
        <f>+E9+E23+E25+E27+E29</f>
        <v>44400845940</v>
      </c>
      <c r="F8" s="29">
        <f>+F9+F23+F25+F27+F29</f>
        <v>18340785911.459999</v>
      </c>
      <c r="G8" s="29">
        <f>+G9+G23+G25+G27+G29</f>
        <v>26060060028.540001</v>
      </c>
      <c r="H8" s="30">
        <f t="shared" ref="H8:H10" si="0">+F8/E8</f>
        <v>0.413072893616585</v>
      </c>
      <c r="I8" s="29">
        <f>+I9+I23+I25+I27+I29</f>
        <v>14829762592.98</v>
      </c>
      <c r="J8" s="29">
        <f>+J9+J23+J25+J27+J29</f>
        <v>29571083347.02</v>
      </c>
      <c r="K8" s="30">
        <f t="shared" ref="K8:K9" si="1">+I8/E8</f>
        <v>0.33399729845282311</v>
      </c>
      <c r="L8" s="16"/>
    </row>
    <row r="9" spans="1:12" x14ac:dyDescent="0.2">
      <c r="A9" s="17"/>
      <c r="B9" s="26"/>
      <c r="C9" s="27"/>
      <c r="D9" s="31" t="s">
        <v>23</v>
      </c>
      <c r="E9" s="32">
        <f>SUM(E10:E21)</f>
        <v>36262000000</v>
      </c>
      <c r="F9" s="32">
        <f>SUM(F10:F21)</f>
        <v>13065300535</v>
      </c>
      <c r="G9" s="32">
        <f>SUM(G10:G21)</f>
        <v>23196699465</v>
      </c>
      <c r="H9" s="33">
        <f t="shared" si="0"/>
        <v>0.36030281106943907</v>
      </c>
      <c r="I9" s="32">
        <f>SUM(I10:I21)</f>
        <v>12592312954</v>
      </c>
      <c r="J9" s="32">
        <f>SUM(J10:J21)</f>
        <v>23669687046</v>
      </c>
      <c r="K9" s="33">
        <f t="shared" si="1"/>
        <v>0.34725919568694502</v>
      </c>
      <c r="L9" s="16"/>
    </row>
    <row r="10" spans="1:12" x14ac:dyDescent="0.2">
      <c r="A10" s="17"/>
      <c r="B10" s="26" t="s">
        <v>7</v>
      </c>
      <c r="C10" s="27"/>
      <c r="D10" s="31" t="s">
        <v>24</v>
      </c>
      <c r="E10" s="34">
        <v>18691000000</v>
      </c>
      <c r="F10" s="34">
        <v>7954295998</v>
      </c>
      <c r="G10" s="35">
        <f>+E10-F10</f>
        <v>10736704002</v>
      </c>
      <c r="H10" s="36">
        <f t="shared" si="0"/>
        <v>0.42556824129260074</v>
      </c>
      <c r="I10" s="34">
        <v>7942147541</v>
      </c>
      <c r="J10" s="37">
        <f>+E10-I10</f>
        <v>10748852459</v>
      </c>
      <c r="K10" s="36">
        <f>+I10/E10</f>
        <v>0.42491827836926865</v>
      </c>
      <c r="L10" s="16"/>
    </row>
    <row r="11" spans="1:12" hidden="1" x14ac:dyDescent="0.2">
      <c r="A11" s="17"/>
      <c r="B11" s="26" t="s">
        <v>7</v>
      </c>
      <c r="C11" s="27"/>
      <c r="D11" s="38" t="s">
        <v>24</v>
      </c>
      <c r="E11" s="39">
        <v>0</v>
      </c>
      <c r="F11" s="39">
        <v>0</v>
      </c>
      <c r="G11" s="40">
        <f>+E11-F11</f>
        <v>0</v>
      </c>
      <c r="H11" s="41" t="e">
        <f t="shared" ref="H11" si="2">+F11/E11</f>
        <v>#DIV/0!</v>
      </c>
      <c r="I11" s="39">
        <v>0</v>
      </c>
      <c r="J11" s="42">
        <f>+E11-I11</f>
        <v>0</v>
      </c>
      <c r="K11" s="41" t="e">
        <f>+I11/E11</f>
        <v>#DIV/0!</v>
      </c>
      <c r="L11" s="16"/>
    </row>
    <row r="12" spans="1:12" x14ac:dyDescent="0.2">
      <c r="A12" s="17"/>
      <c r="B12" s="26" t="s">
        <v>8</v>
      </c>
      <c r="C12" s="27"/>
      <c r="D12" s="31" t="s">
        <v>25</v>
      </c>
      <c r="E12" s="34">
        <v>2409000000</v>
      </c>
      <c r="F12" s="34">
        <v>920502864</v>
      </c>
      <c r="G12" s="35">
        <f t="shared" ref="G12:G21" si="3">+E12-F12</f>
        <v>1488497136</v>
      </c>
      <c r="H12" s="36">
        <f t="shared" ref="H12:H21" si="4">+F12/E12</f>
        <v>0.38210994769613948</v>
      </c>
      <c r="I12" s="34">
        <v>920502864</v>
      </c>
      <c r="J12" s="37">
        <f t="shared" ref="J12:J21" si="5">+E12-I12</f>
        <v>1488497136</v>
      </c>
      <c r="K12" s="36">
        <f t="shared" ref="K12:K21" si="6">+I12/E12</f>
        <v>0.38210994769613948</v>
      </c>
      <c r="L12" s="16"/>
    </row>
    <row r="13" spans="1:12" hidden="1" x14ac:dyDescent="0.2">
      <c r="A13" s="17"/>
      <c r="B13" s="26" t="s">
        <v>8</v>
      </c>
      <c r="C13" s="27"/>
      <c r="D13" s="38" t="s">
        <v>25</v>
      </c>
      <c r="E13" s="39">
        <v>0</v>
      </c>
      <c r="F13" s="39">
        <v>0</v>
      </c>
      <c r="G13" s="40">
        <f>+E13-F13</f>
        <v>0</v>
      </c>
      <c r="H13" s="41" t="e">
        <f t="shared" si="4"/>
        <v>#DIV/0!</v>
      </c>
      <c r="I13" s="39">
        <v>0</v>
      </c>
      <c r="J13" s="42">
        <f>+E13-I13</f>
        <v>0</v>
      </c>
      <c r="K13" s="41" t="e">
        <f>+I13/E13</f>
        <v>#DIV/0!</v>
      </c>
      <c r="L13" s="16"/>
    </row>
    <row r="14" spans="1:12" x14ac:dyDescent="0.2">
      <c r="A14" s="17"/>
      <c r="B14" s="26" t="s">
        <v>9</v>
      </c>
      <c r="C14" s="27"/>
      <c r="D14" s="31" t="s">
        <v>26</v>
      </c>
      <c r="E14" s="34">
        <v>4537000000</v>
      </c>
      <c r="F14" s="34">
        <v>671774518</v>
      </c>
      <c r="G14" s="35">
        <f>+E14-F14</f>
        <v>3865225482</v>
      </c>
      <c r="H14" s="36">
        <f>+F14/E14</f>
        <v>0.14806579634119463</v>
      </c>
      <c r="I14" s="34">
        <v>671774518</v>
      </c>
      <c r="J14" s="37">
        <f>+E14-I14</f>
        <v>3865225482</v>
      </c>
      <c r="K14" s="36">
        <f>+I14/E14</f>
        <v>0.14806579634119463</v>
      </c>
      <c r="L14" s="16"/>
    </row>
    <row r="15" spans="1:12" hidden="1" x14ac:dyDescent="0.2">
      <c r="A15" s="17"/>
      <c r="B15" s="26" t="s">
        <v>9</v>
      </c>
      <c r="C15" s="27"/>
      <c r="D15" s="38" t="s">
        <v>26</v>
      </c>
      <c r="E15" s="39">
        <v>0</v>
      </c>
      <c r="F15" s="39">
        <v>0</v>
      </c>
      <c r="G15" s="40">
        <f>+E15-F15</f>
        <v>0</v>
      </c>
      <c r="H15" s="41" t="e">
        <f t="shared" ref="H15" si="7">+F15/E15</f>
        <v>#DIV/0!</v>
      </c>
      <c r="I15" s="39">
        <v>0</v>
      </c>
      <c r="J15" s="42">
        <f>+E15-I15</f>
        <v>0</v>
      </c>
      <c r="K15" s="41" t="e">
        <f>+I15/E15</f>
        <v>#DIV/0!</v>
      </c>
      <c r="L15" s="16"/>
    </row>
    <row r="16" spans="1:12" ht="24" hidden="1" x14ac:dyDescent="0.2">
      <c r="A16" s="17"/>
      <c r="B16" s="26" t="s">
        <v>31</v>
      </c>
      <c r="C16" s="27"/>
      <c r="D16" s="31" t="s">
        <v>32</v>
      </c>
      <c r="E16" s="34">
        <v>0</v>
      </c>
      <c r="F16" s="34">
        <v>0</v>
      </c>
      <c r="G16" s="35">
        <f t="shared" ref="G16:G17" si="8">+E16-F16</f>
        <v>0</v>
      </c>
      <c r="H16" s="36">
        <v>0</v>
      </c>
      <c r="I16" s="34">
        <v>0</v>
      </c>
      <c r="J16" s="37">
        <f t="shared" ref="J16:J17" si="9">+E16-I16</f>
        <v>0</v>
      </c>
      <c r="K16" s="36">
        <v>0</v>
      </c>
      <c r="L16" s="16"/>
    </row>
    <row r="17" spans="1:12" ht="24" hidden="1" x14ac:dyDescent="0.2">
      <c r="A17" s="17"/>
      <c r="B17" s="26" t="s">
        <v>31</v>
      </c>
      <c r="C17" s="27"/>
      <c r="D17" s="31" t="s">
        <v>33</v>
      </c>
      <c r="E17" s="34">
        <v>0</v>
      </c>
      <c r="F17" s="34">
        <v>0</v>
      </c>
      <c r="G17" s="35">
        <f t="shared" si="8"/>
        <v>0</v>
      </c>
      <c r="H17" s="36">
        <v>0</v>
      </c>
      <c r="I17" s="34">
        <v>0</v>
      </c>
      <c r="J17" s="37">
        <f t="shared" si="9"/>
        <v>0</v>
      </c>
      <c r="K17" s="36">
        <v>0</v>
      </c>
      <c r="L17" s="16"/>
    </row>
    <row r="18" spans="1:12" ht="24" x14ac:dyDescent="0.2">
      <c r="A18" s="17"/>
      <c r="B18" s="26" t="s">
        <v>10</v>
      </c>
      <c r="C18" s="27"/>
      <c r="D18" s="31" t="s">
        <v>27</v>
      </c>
      <c r="E18" s="34">
        <v>195000000</v>
      </c>
      <c r="F18" s="34">
        <v>54318966</v>
      </c>
      <c r="G18" s="34">
        <f t="shared" si="3"/>
        <v>140681034</v>
      </c>
      <c r="H18" s="36">
        <f t="shared" si="4"/>
        <v>0.2785588</v>
      </c>
      <c r="I18" s="34">
        <v>54318966</v>
      </c>
      <c r="J18" s="34">
        <f t="shared" si="5"/>
        <v>140681034</v>
      </c>
      <c r="K18" s="36">
        <f t="shared" si="6"/>
        <v>0.2785588</v>
      </c>
      <c r="L18" s="16"/>
    </row>
    <row r="19" spans="1:12" x14ac:dyDescent="0.2">
      <c r="A19" s="17"/>
      <c r="B19" s="26" t="s">
        <v>11</v>
      </c>
      <c r="C19" s="27"/>
      <c r="D19" s="31" t="s">
        <v>28</v>
      </c>
      <c r="E19" s="34">
        <v>1390000000</v>
      </c>
      <c r="F19" s="34">
        <v>828303209</v>
      </c>
      <c r="G19" s="35">
        <f t="shared" si="3"/>
        <v>561696791</v>
      </c>
      <c r="H19" s="36">
        <f t="shared" si="4"/>
        <v>0.59590158920863312</v>
      </c>
      <c r="I19" s="34">
        <v>367464085</v>
      </c>
      <c r="J19" s="37">
        <f t="shared" si="5"/>
        <v>1022535915</v>
      </c>
      <c r="K19" s="36">
        <f t="shared" si="6"/>
        <v>0.2643626510791367</v>
      </c>
      <c r="L19" s="16"/>
    </row>
    <row r="20" spans="1:12" ht="24.75" customHeight="1" thickBot="1" x14ac:dyDescent="0.25">
      <c r="A20" s="17"/>
      <c r="B20" s="26" t="s">
        <v>12</v>
      </c>
      <c r="C20" s="27"/>
      <c r="D20" s="43" t="s">
        <v>29</v>
      </c>
      <c r="E20" s="44">
        <v>9040000000</v>
      </c>
      <c r="F20" s="44">
        <v>2636104980</v>
      </c>
      <c r="G20" s="44">
        <f t="shared" ref="G20" si="10">+E20-F20</f>
        <v>6403895020</v>
      </c>
      <c r="H20" s="45">
        <f t="shared" ref="H20" si="11">+F20/E20</f>
        <v>0.29160453318584073</v>
      </c>
      <c r="I20" s="44">
        <v>2636104980</v>
      </c>
      <c r="J20" s="44">
        <f t="shared" ref="J20" si="12">+E20-I20</f>
        <v>6403895020</v>
      </c>
      <c r="K20" s="45">
        <f t="shared" ref="K20" si="13">+I20/E20</f>
        <v>0.29160453318584073</v>
      </c>
      <c r="L20" s="16"/>
    </row>
    <row r="21" spans="1:12" ht="24.75" hidden="1" thickBot="1" x14ac:dyDescent="0.25">
      <c r="A21" s="17"/>
      <c r="B21" s="26" t="s">
        <v>12</v>
      </c>
      <c r="C21" s="27"/>
      <c r="D21" s="46" t="s">
        <v>29</v>
      </c>
      <c r="E21" s="47">
        <v>0</v>
      </c>
      <c r="F21" s="47">
        <v>0</v>
      </c>
      <c r="G21" s="47">
        <f t="shared" si="3"/>
        <v>0</v>
      </c>
      <c r="H21" s="48" t="e">
        <f t="shared" si="4"/>
        <v>#DIV/0!</v>
      </c>
      <c r="I21" s="47">
        <v>0</v>
      </c>
      <c r="J21" s="49">
        <f t="shared" si="5"/>
        <v>0</v>
      </c>
      <c r="K21" s="48" t="e">
        <f t="shared" si="6"/>
        <v>#DIV/0!</v>
      </c>
      <c r="L21" s="16"/>
    </row>
    <row r="22" spans="1:12" ht="13.5" thickBot="1" x14ac:dyDescent="0.25">
      <c r="A22" s="50"/>
      <c r="B22" s="26"/>
      <c r="C22" s="27"/>
      <c r="D22" s="51"/>
      <c r="E22" s="21"/>
      <c r="F22" s="21"/>
      <c r="G22" s="21"/>
      <c r="H22" s="21"/>
      <c r="I22" s="21"/>
      <c r="J22" s="21"/>
      <c r="K22" s="16"/>
      <c r="L22" s="16"/>
    </row>
    <row r="23" spans="1:12" ht="13.5" thickBot="1" x14ac:dyDescent="0.25">
      <c r="A23" s="17"/>
      <c r="B23" s="26" t="s">
        <v>13</v>
      </c>
      <c r="C23" s="27"/>
      <c r="D23" s="52" t="s">
        <v>20</v>
      </c>
      <c r="E23" s="53">
        <v>52000000</v>
      </c>
      <c r="F23" s="53">
        <v>3049900</v>
      </c>
      <c r="G23" s="54">
        <f t="shared" ref="G23" si="14">+E23-F23</f>
        <v>48950100</v>
      </c>
      <c r="H23" s="55">
        <f t="shared" ref="H23" si="15">+F23/E23</f>
        <v>5.8651923076923074E-2</v>
      </c>
      <c r="I23" s="53">
        <v>3049900</v>
      </c>
      <c r="J23" s="56">
        <f t="shared" ref="J23" si="16">+E23-I23</f>
        <v>48950100</v>
      </c>
      <c r="K23" s="55">
        <f t="shared" ref="K23" si="17">+I23/E23</f>
        <v>5.8651923076923074E-2</v>
      </c>
      <c r="L23" s="16"/>
    </row>
    <row r="24" spans="1:12" ht="15" customHeight="1" thickBot="1" x14ac:dyDescent="0.25">
      <c r="A24" s="50"/>
      <c r="B24" s="26"/>
      <c r="C24" s="27"/>
      <c r="D24" s="51"/>
      <c r="E24" s="57"/>
      <c r="F24" s="57"/>
      <c r="G24" s="57"/>
      <c r="H24" s="58"/>
      <c r="I24" s="58"/>
      <c r="J24" s="58"/>
      <c r="K24" s="59"/>
      <c r="L24" s="16"/>
    </row>
    <row r="25" spans="1:12" ht="13.5" thickBot="1" x14ac:dyDescent="0.25">
      <c r="A25" s="17"/>
      <c r="B25" s="26" t="s">
        <v>14</v>
      </c>
      <c r="C25" s="27"/>
      <c r="D25" s="52" t="s">
        <v>21</v>
      </c>
      <c r="E25" s="53">
        <v>7743845940</v>
      </c>
      <c r="F25" s="53">
        <v>5272435476.46</v>
      </c>
      <c r="G25" s="60">
        <f t="shared" ref="G25" si="18">+E25-F25</f>
        <v>2471410463.54</v>
      </c>
      <c r="H25" s="55">
        <f t="shared" ref="H25" si="19">+F25/E25</f>
        <v>0.68085490301735008</v>
      </c>
      <c r="I25" s="53">
        <v>2234399738.98</v>
      </c>
      <c r="J25" s="56">
        <f t="shared" ref="J25" si="20">+E25-I25</f>
        <v>5509446201.0200005</v>
      </c>
      <c r="K25" s="55">
        <f t="shared" ref="K25" si="21">+I25/E25</f>
        <v>0.2885387643675153</v>
      </c>
      <c r="L25" s="16"/>
    </row>
    <row r="26" spans="1:12" ht="13.5" thickBot="1" x14ac:dyDescent="0.25">
      <c r="A26" s="17"/>
      <c r="B26" s="26"/>
      <c r="C26" s="27"/>
      <c r="D26" s="21"/>
      <c r="E26" s="21"/>
      <c r="F26" s="61"/>
      <c r="G26" s="21"/>
      <c r="H26" s="62"/>
      <c r="I26" s="62"/>
      <c r="J26" s="62"/>
      <c r="K26" s="63"/>
      <c r="L26" s="16"/>
    </row>
    <row r="27" spans="1:12" ht="13.5" thickBot="1" x14ac:dyDescent="0.25">
      <c r="A27" s="17"/>
      <c r="B27" s="26" t="s">
        <v>16</v>
      </c>
      <c r="C27" s="27"/>
      <c r="D27" s="52" t="s">
        <v>22</v>
      </c>
      <c r="E27" s="53">
        <v>343000000</v>
      </c>
      <c r="F27" s="53">
        <v>0</v>
      </c>
      <c r="G27" s="54">
        <f t="shared" ref="G27" si="22">+E27-F27</f>
        <v>343000000</v>
      </c>
      <c r="H27" s="55">
        <f t="shared" ref="H27" si="23">+F27/E27</f>
        <v>0</v>
      </c>
      <c r="I27" s="53">
        <v>0</v>
      </c>
      <c r="J27" s="56">
        <f t="shared" ref="J27" si="24">+E27-I27</f>
        <v>343000000</v>
      </c>
      <c r="K27" s="55">
        <f t="shared" ref="K27" si="25">+I27/E27</f>
        <v>0</v>
      </c>
      <c r="L27" s="16"/>
    </row>
    <row r="28" spans="1:12" ht="13.5" thickBot="1" x14ac:dyDescent="0.25">
      <c r="A28" s="17"/>
      <c r="B28" s="26"/>
      <c r="C28" s="27"/>
      <c r="D28" s="21"/>
      <c r="E28" s="21"/>
      <c r="F28" s="21"/>
      <c r="G28" s="21"/>
      <c r="H28" s="62"/>
      <c r="I28" s="62"/>
      <c r="J28" s="62"/>
      <c r="K28" s="63"/>
      <c r="L28" s="16"/>
    </row>
    <row r="29" spans="1:12" ht="13.5" thickBot="1" x14ac:dyDescent="0.25">
      <c r="A29" s="17"/>
      <c r="B29" s="26" t="s">
        <v>35</v>
      </c>
      <c r="C29" s="27"/>
      <c r="D29" s="52" t="s">
        <v>36</v>
      </c>
      <c r="E29" s="53">
        <v>0</v>
      </c>
      <c r="F29" s="53">
        <v>0</v>
      </c>
      <c r="G29" s="54">
        <f t="shared" ref="G29" si="26">+E29-F29</f>
        <v>0</v>
      </c>
      <c r="H29" s="55">
        <v>0</v>
      </c>
      <c r="I29" s="53">
        <v>0</v>
      </c>
      <c r="J29" s="56">
        <f t="shared" ref="J29" si="27">+E29-I29</f>
        <v>0</v>
      </c>
      <c r="K29" s="55" t="e">
        <f t="shared" ref="K29" si="28">+I29/E29</f>
        <v>#DIV/0!</v>
      </c>
      <c r="L29" s="16"/>
    </row>
    <row r="30" spans="1:12" ht="13.5" thickBot="1" x14ac:dyDescent="0.25">
      <c r="A30" s="17"/>
      <c r="B30" s="26"/>
      <c r="C30" s="27"/>
      <c r="D30" s="21"/>
      <c r="E30" s="21"/>
      <c r="F30" s="21"/>
      <c r="G30" s="21"/>
      <c r="H30" s="62"/>
      <c r="I30" s="62"/>
      <c r="J30" s="62"/>
      <c r="K30" s="63"/>
      <c r="L30" s="16"/>
    </row>
    <row r="31" spans="1:12" ht="13.5" thickBot="1" x14ac:dyDescent="0.25">
      <c r="A31" s="17"/>
      <c r="B31" s="26"/>
      <c r="C31" s="27"/>
      <c r="D31" s="64" t="s">
        <v>18</v>
      </c>
      <c r="E31" s="53">
        <f>SUM(E32:E42)</f>
        <v>81406000000</v>
      </c>
      <c r="F31" s="53">
        <f>SUM(F32:F42)</f>
        <v>49769487708.339996</v>
      </c>
      <c r="G31" s="53">
        <f>SUM(G32:G42)</f>
        <v>31636512291.66</v>
      </c>
      <c r="H31" s="55">
        <f>+F31/E31</f>
        <v>0.61137370351497433</v>
      </c>
      <c r="I31" s="53">
        <f>SUM(I32:I42)</f>
        <v>23522659177.5</v>
      </c>
      <c r="J31" s="53">
        <f>SUM(J32:J42)</f>
        <v>57883340822.5</v>
      </c>
      <c r="K31" s="55">
        <f t="shared" ref="K31" si="29">+I31/E31</f>
        <v>0.28895485808785593</v>
      </c>
      <c r="L31" s="16"/>
    </row>
    <row r="32" spans="1:12" ht="72" x14ac:dyDescent="0.2">
      <c r="A32" s="17">
        <v>1</v>
      </c>
      <c r="B32" s="65" t="s">
        <v>37</v>
      </c>
      <c r="C32" s="66">
        <v>10</v>
      </c>
      <c r="D32" s="67" t="s">
        <v>38</v>
      </c>
      <c r="E32" s="68">
        <v>579870019</v>
      </c>
      <c r="F32" s="69">
        <v>0</v>
      </c>
      <c r="G32" s="68">
        <f t="shared" ref="G32:G42" si="30">+E32-F32</f>
        <v>579870019</v>
      </c>
      <c r="H32" s="70">
        <f t="shared" ref="H32:H42" si="31">+F32/E32</f>
        <v>0</v>
      </c>
      <c r="I32" s="69">
        <v>0</v>
      </c>
      <c r="J32" s="68">
        <f t="shared" ref="J32:J42" si="32">+E32-I32</f>
        <v>579870019</v>
      </c>
      <c r="K32" s="70">
        <f t="shared" ref="K32:K42" si="33">+I32/E32</f>
        <v>0</v>
      </c>
      <c r="L32" s="16"/>
    </row>
    <row r="33" spans="1:12" ht="72" x14ac:dyDescent="0.2">
      <c r="A33" s="17">
        <f>+A32+1</f>
        <v>2</v>
      </c>
      <c r="B33" s="65" t="s">
        <v>37</v>
      </c>
      <c r="C33" s="66">
        <v>11</v>
      </c>
      <c r="D33" s="67" t="s">
        <v>38</v>
      </c>
      <c r="E33" s="68">
        <f>3866000000+6300000000</f>
        <v>10166000000</v>
      </c>
      <c r="F33" s="69">
        <v>3191875500</v>
      </c>
      <c r="G33" s="68">
        <f t="shared" si="30"/>
        <v>6974124500</v>
      </c>
      <c r="H33" s="70">
        <f t="shared" si="31"/>
        <v>0.31397555577414915</v>
      </c>
      <c r="I33" s="69">
        <v>0</v>
      </c>
      <c r="J33" s="68">
        <f t="shared" si="32"/>
        <v>10166000000</v>
      </c>
      <c r="K33" s="70">
        <f t="shared" si="33"/>
        <v>0</v>
      </c>
      <c r="L33" s="16"/>
    </row>
    <row r="34" spans="1:12" ht="72" x14ac:dyDescent="0.2">
      <c r="A34" s="17">
        <f t="shared" ref="A34:A42" si="34">+A33+1</f>
        <v>3</v>
      </c>
      <c r="B34" s="65" t="s">
        <v>37</v>
      </c>
      <c r="C34" s="66">
        <v>16</v>
      </c>
      <c r="D34" s="67" t="s">
        <v>38</v>
      </c>
      <c r="E34" s="68">
        <v>13850129981</v>
      </c>
      <c r="F34" s="69">
        <v>12315934333</v>
      </c>
      <c r="G34" s="68">
        <f t="shared" si="30"/>
        <v>1534195648</v>
      </c>
      <c r="H34" s="70">
        <f t="shared" si="31"/>
        <v>0.88922879062473403</v>
      </c>
      <c r="I34" s="69">
        <v>7135222873.5</v>
      </c>
      <c r="J34" s="68">
        <f t="shared" si="32"/>
        <v>6714907107.5</v>
      </c>
      <c r="K34" s="70">
        <f t="shared" si="33"/>
        <v>0.51517371196431372</v>
      </c>
      <c r="L34" s="16"/>
    </row>
    <row r="35" spans="1:12" ht="60" x14ac:dyDescent="0.2">
      <c r="A35" s="17">
        <f t="shared" si="34"/>
        <v>4</v>
      </c>
      <c r="B35" s="65" t="s">
        <v>44</v>
      </c>
      <c r="C35" s="66">
        <v>10</v>
      </c>
      <c r="D35" s="67" t="s">
        <v>39</v>
      </c>
      <c r="E35" s="68">
        <v>3500000000</v>
      </c>
      <c r="F35" s="69">
        <v>3403410361.3400002</v>
      </c>
      <c r="G35" s="68">
        <f t="shared" si="30"/>
        <v>96589638.659999847</v>
      </c>
      <c r="H35" s="70">
        <f t="shared" si="31"/>
        <v>0.97240296038285723</v>
      </c>
      <c r="I35" s="69">
        <v>1661587006</v>
      </c>
      <c r="J35" s="68">
        <f t="shared" si="32"/>
        <v>1838412994</v>
      </c>
      <c r="K35" s="70">
        <f t="shared" si="33"/>
        <v>0.47473914457142857</v>
      </c>
      <c r="L35" s="16"/>
    </row>
    <row r="36" spans="1:12" ht="60" x14ac:dyDescent="0.2">
      <c r="A36" s="17">
        <f t="shared" si="34"/>
        <v>5</v>
      </c>
      <c r="B36" s="65" t="s">
        <v>44</v>
      </c>
      <c r="C36" s="66">
        <v>11</v>
      </c>
      <c r="D36" s="67" t="s">
        <v>39</v>
      </c>
      <c r="E36" s="68">
        <f>5000000000+1000000000</f>
        <v>6000000000</v>
      </c>
      <c r="F36" s="69">
        <v>2169732263</v>
      </c>
      <c r="G36" s="68">
        <f t="shared" si="30"/>
        <v>3830267737</v>
      </c>
      <c r="H36" s="70">
        <f t="shared" si="31"/>
        <v>0.36162204383333335</v>
      </c>
      <c r="I36" s="69">
        <v>1206923714</v>
      </c>
      <c r="J36" s="68">
        <f t="shared" si="32"/>
        <v>4793076286</v>
      </c>
      <c r="K36" s="70">
        <f t="shared" si="33"/>
        <v>0.20115395233333333</v>
      </c>
      <c r="L36" s="16"/>
    </row>
    <row r="37" spans="1:12" ht="51.75" customHeight="1" x14ac:dyDescent="0.2">
      <c r="A37" s="17">
        <f t="shared" si="34"/>
        <v>6</v>
      </c>
      <c r="B37" s="65" t="s">
        <v>45</v>
      </c>
      <c r="C37" s="66">
        <v>10</v>
      </c>
      <c r="D37" s="67" t="s">
        <v>40</v>
      </c>
      <c r="E37" s="68">
        <v>4500000000</v>
      </c>
      <c r="F37" s="69">
        <v>1474147751</v>
      </c>
      <c r="G37" s="68">
        <f t="shared" si="30"/>
        <v>3025852249</v>
      </c>
      <c r="H37" s="70">
        <f t="shared" si="31"/>
        <v>0.3275883891111111</v>
      </c>
      <c r="I37" s="69">
        <v>656299547</v>
      </c>
      <c r="J37" s="68">
        <f t="shared" si="32"/>
        <v>3843700453</v>
      </c>
      <c r="K37" s="70">
        <f t="shared" si="33"/>
        <v>0.14584434377777777</v>
      </c>
      <c r="L37" s="16"/>
    </row>
    <row r="38" spans="1:12" ht="60" x14ac:dyDescent="0.2">
      <c r="A38" s="17">
        <f t="shared" si="34"/>
        <v>7</v>
      </c>
      <c r="B38" s="65" t="s">
        <v>45</v>
      </c>
      <c r="C38" s="66">
        <v>11</v>
      </c>
      <c r="D38" s="67" t="s">
        <v>40</v>
      </c>
      <c r="E38" s="68">
        <v>13310000000</v>
      </c>
      <c r="F38" s="69">
        <v>0</v>
      </c>
      <c r="G38" s="68">
        <f t="shared" si="30"/>
        <v>13310000000</v>
      </c>
      <c r="H38" s="70">
        <f t="shared" si="31"/>
        <v>0</v>
      </c>
      <c r="I38" s="69">
        <v>0</v>
      </c>
      <c r="J38" s="68">
        <f t="shared" si="32"/>
        <v>13310000000</v>
      </c>
      <c r="K38" s="70">
        <f t="shared" si="33"/>
        <v>0</v>
      </c>
      <c r="L38" s="16"/>
    </row>
    <row r="39" spans="1:12" ht="60" x14ac:dyDescent="0.2">
      <c r="A39" s="17">
        <f t="shared" si="34"/>
        <v>8</v>
      </c>
      <c r="B39" s="65" t="s">
        <v>46</v>
      </c>
      <c r="C39" s="66">
        <v>11</v>
      </c>
      <c r="D39" s="67" t="s">
        <v>41</v>
      </c>
      <c r="E39" s="68">
        <v>17000000000</v>
      </c>
      <c r="F39" s="68">
        <v>17000000000</v>
      </c>
      <c r="G39" s="68">
        <f t="shared" si="30"/>
        <v>0</v>
      </c>
      <c r="H39" s="70">
        <f t="shared" si="31"/>
        <v>1</v>
      </c>
      <c r="I39" s="69">
        <v>8359648743</v>
      </c>
      <c r="J39" s="68">
        <f t="shared" si="32"/>
        <v>8640351257</v>
      </c>
      <c r="K39" s="70">
        <f t="shared" si="33"/>
        <v>0.49174404370588237</v>
      </c>
      <c r="L39" s="16"/>
    </row>
    <row r="40" spans="1:12" ht="60" x14ac:dyDescent="0.2">
      <c r="A40" s="17">
        <f t="shared" si="34"/>
        <v>9</v>
      </c>
      <c r="B40" s="65" t="s">
        <v>46</v>
      </c>
      <c r="C40" s="66">
        <v>16</v>
      </c>
      <c r="D40" s="67" t="s">
        <v>41</v>
      </c>
      <c r="E40" s="68">
        <v>10000000000</v>
      </c>
      <c r="F40" s="68">
        <v>10000000000</v>
      </c>
      <c r="G40" s="68">
        <f t="shared" si="30"/>
        <v>0</v>
      </c>
      <c r="H40" s="70">
        <f t="shared" si="31"/>
        <v>1</v>
      </c>
      <c r="I40" s="69">
        <v>4402929794</v>
      </c>
      <c r="J40" s="68">
        <f t="shared" si="32"/>
        <v>5597070206</v>
      </c>
      <c r="K40" s="70">
        <f t="shared" si="33"/>
        <v>0.44029297940000001</v>
      </c>
      <c r="L40" s="16"/>
    </row>
    <row r="41" spans="1:12" ht="60" x14ac:dyDescent="0.2">
      <c r="A41" s="17">
        <f t="shared" si="34"/>
        <v>10</v>
      </c>
      <c r="B41" s="65" t="s">
        <v>47</v>
      </c>
      <c r="C41" s="66">
        <v>16</v>
      </c>
      <c r="D41" s="67" t="s">
        <v>42</v>
      </c>
      <c r="E41" s="68">
        <v>1000000000</v>
      </c>
      <c r="F41" s="69">
        <v>0</v>
      </c>
      <c r="G41" s="68">
        <f t="shared" si="30"/>
        <v>1000000000</v>
      </c>
      <c r="H41" s="70">
        <f t="shared" si="31"/>
        <v>0</v>
      </c>
      <c r="I41" s="69">
        <v>0</v>
      </c>
      <c r="J41" s="68">
        <f t="shared" si="32"/>
        <v>1000000000</v>
      </c>
      <c r="K41" s="70">
        <f t="shared" si="33"/>
        <v>0</v>
      </c>
      <c r="L41" s="16"/>
    </row>
    <row r="42" spans="1:12" ht="51.75" customHeight="1" thickBot="1" x14ac:dyDescent="0.25">
      <c r="A42" s="17">
        <f t="shared" si="34"/>
        <v>11</v>
      </c>
      <c r="B42" s="71" t="s">
        <v>48</v>
      </c>
      <c r="C42" s="66">
        <v>10</v>
      </c>
      <c r="D42" s="72" t="s">
        <v>43</v>
      </c>
      <c r="E42" s="73">
        <v>1500000000</v>
      </c>
      <c r="F42" s="74">
        <v>214387500</v>
      </c>
      <c r="G42" s="73">
        <f t="shared" si="30"/>
        <v>1285612500</v>
      </c>
      <c r="H42" s="75">
        <f t="shared" si="31"/>
        <v>0.142925</v>
      </c>
      <c r="I42" s="74">
        <v>100047500</v>
      </c>
      <c r="J42" s="73">
        <f t="shared" si="32"/>
        <v>1399952500</v>
      </c>
      <c r="K42" s="75">
        <f t="shared" si="33"/>
        <v>6.6698333333333332E-2</v>
      </c>
      <c r="L42" s="16"/>
    </row>
    <row r="43" spans="1:12" ht="13.5" thickBot="1" x14ac:dyDescent="0.25">
      <c r="A43" s="17"/>
      <c r="B43" s="21"/>
      <c r="C43" s="21"/>
      <c r="D43" s="21"/>
      <c r="E43" s="21"/>
      <c r="F43" s="21"/>
      <c r="G43" s="21"/>
      <c r="H43" s="62"/>
      <c r="I43" s="62"/>
      <c r="J43" s="62"/>
      <c r="K43" s="62"/>
      <c r="L43" s="16"/>
    </row>
    <row r="44" spans="1:12" ht="16.5" thickBot="1" x14ac:dyDescent="0.3">
      <c r="A44" s="17"/>
      <c r="B44" s="21"/>
      <c r="C44" s="21"/>
      <c r="D44" s="76" t="s">
        <v>30</v>
      </c>
      <c r="E44" s="77">
        <f>+E31+E8</f>
        <v>125806845940</v>
      </c>
      <c r="F44" s="77">
        <f>+F31+F8</f>
        <v>68110273619.799995</v>
      </c>
      <c r="G44" s="77">
        <f>+G31+G8</f>
        <v>57696572320.199997</v>
      </c>
      <c r="H44" s="78">
        <f t="shared" ref="H44" si="35">+F44/E44</f>
        <v>0.54138765749109752</v>
      </c>
      <c r="I44" s="77">
        <f>+I31+I8</f>
        <v>38352421770.479996</v>
      </c>
      <c r="J44" s="77">
        <f>+J31+J8</f>
        <v>87454424169.520004</v>
      </c>
      <c r="K44" s="78">
        <f t="shared" ref="K44" si="36">+I44/E44</f>
        <v>0.30485162777843661</v>
      </c>
      <c r="L44" s="79"/>
    </row>
    <row r="45" spans="1:12" ht="13.5" thickBot="1" x14ac:dyDescent="0.25">
      <c r="A45" s="80"/>
      <c r="B45" s="81"/>
      <c r="C45" s="81"/>
      <c r="D45" s="81"/>
      <c r="E45" s="81"/>
      <c r="F45" s="81"/>
      <c r="G45" s="81"/>
      <c r="H45" s="82"/>
      <c r="I45" s="82"/>
      <c r="J45" s="82"/>
      <c r="K45" s="82"/>
      <c r="L45" s="83"/>
    </row>
    <row r="46" spans="1:12" ht="13.5" thickBot="1" x14ac:dyDescent="0.25"/>
    <row r="47" spans="1:12" ht="16.5" thickBot="1" x14ac:dyDescent="0.3">
      <c r="E47" s="77">
        <v>125806845940</v>
      </c>
      <c r="F47" s="77">
        <v>68110273619.800003</v>
      </c>
      <c r="H47" s="4"/>
      <c r="I47" s="77">
        <v>38352421770.489998</v>
      </c>
      <c r="J47" s="4"/>
      <c r="K47" s="4"/>
    </row>
    <row r="48" spans="1:12" x14ac:dyDescent="0.2">
      <c r="H48" s="4"/>
      <c r="I48" s="4"/>
      <c r="J48" s="4"/>
      <c r="K48" s="4"/>
    </row>
    <row r="49" spans="5:11" x14ac:dyDescent="0.2">
      <c r="E49" s="85">
        <f>+E47-E44</f>
        <v>0</v>
      </c>
      <c r="F49" s="85">
        <f>+F47-F44</f>
        <v>0</v>
      </c>
      <c r="H49" s="4"/>
      <c r="I49" s="85">
        <f>+I47-I44</f>
        <v>1.000213623046875E-2</v>
      </c>
      <c r="J49" s="4"/>
      <c r="K49" s="4"/>
    </row>
    <row r="50" spans="5:11" x14ac:dyDescent="0.2">
      <c r="F50" s="85"/>
      <c r="H50" s="4"/>
      <c r="I50" s="85"/>
      <c r="J50" s="4"/>
      <c r="K50" s="4"/>
    </row>
    <row r="51" spans="5:11" x14ac:dyDescent="0.2">
      <c r="E51" s="85"/>
      <c r="H51" s="4"/>
      <c r="I51" s="4"/>
      <c r="J51" s="4"/>
      <c r="K51" s="86"/>
    </row>
    <row r="52" spans="5:11" x14ac:dyDescent="0.2">
      <c r="F52" s="86"/>
      <c r="G52" s="86"/>
      <c r="H52" s="86"/>
      <c r="I52" s="86"/>
      <c r="J52" s="86"/>
      <c r="K52" s="86"/>
    </row>
    <row r="53" spans="5:11" x14ac:dyDescent="0.2">
      <c r="E53" s="85"/>
      <c r="F53" s="86"/>
      <c r="G53" s="86"/>
      <c r="H53" s="86"/>
      <c r="I53" s="86"/>
      <c r="J53" s="86"/>
      <c r="K53" s="86"/>
    </row>
    <row r="54" spans="5:11" x14ac:dyDescent="0.2">
      <c r="G54" s="86"/>
      <c r="H54" s="86"/>
      <c r="I54" s="86"/>
      <c r="J54" s="86"/>
      <c r="K54" s="86"/>
    </row>
    <row r="55" spans="5:11" x14ac:dyDescent="0.2">
      <c r="G55" s="86"/>
      <c r="H55" s="86"/>
      <c r="I55" s="86"/>
      <c r="J55" s="86"/>
      <c r="K55" s="86"/>
    </row>
    <row r="56" spans="5:11" x14ac:dyDescent="0.2">
      <c r="G56" s="86"/>
      <c r="H56" s="86"/>
      <c r="I56" s="86"/>
      <c r="J56" s="86"/>
      <c r="K56" s="86"/>
    </row>
    <row r="57" spans="5:11" x14ac:dyDescent="0.2">
      <c r="G57" s="86"/>
      <c r="H57" s="86"/>
      <c r="I57" s="86"/>
      <c r="J57" s="86"/>
      <c r="K57" s="86"/>
    </row>
    <row r="58" spans="5:11" x14ac:dyDescent="0.2">
      <c r="G58" s="86"/>
      <c r="H58" s="86"/>
      <c r="I58" s="86"/>
      <c r="J58" s="86"/>
      <c r="K58" s="86"/>
    </row>
    <row r="59" spans="5:11" x14ac:dyDescent="0.2">
      <c r="G59" s="86"/>
      <c r="H59" s="86"/>
      <c r="I59" s="86"/>
      <c r="J59" s="86"/>
      <c r="K59" s="86"/>
    </row>
    <row r="60" spans="5:11" x14ac:dyDescent="0.2">
      <c r="G60" s="86"/>
      <c r="H60" s="86"/>
      <c r="I60" s="86"/>
      <c r="J60" s="86"/>
      <c r="K60" s="86"/>
    </row>
    <row r="61" spans="5:11" x14ac:dyDescent="0.2">
      <c r="G61" s="86"/>
      <c r="H61" s="86"/>
      <c r="I61" s="86"/>
      <c r="J61" s="86"/>
      <c r="K61" s="86"/>
    </row>
    <row r="62" spans="5:11" x14ac:dyDescent="0.2">
      <c r="G62" s="86"/>
      <c r="H62" s="86"/>
      <c r="I62" s="86"/>
      <c r="J62" s="86"/>
      <c r="K62" s="86"/>
    </row>
    <row r="63" spans="5:11" x14ac:dyDescent="0.2">
      <c r="G63" s="86"/>
      <c r="H63" s="86"/>
      <c r="I63" s="86"/>
      <c r="J63" s="86"/>
      <c r="K63" s="86"/>
    </row>
    <row r="64" spans="5:11" x14ac:dyDescent="0.2">
      <c r="G64" s="86"/>
      <c r="H64" s="86"/>
      <c r="I64" s="86"/>
      <c r="J64" s="86"/>
      <c r="K64" s="86"/>
    </row>
    <row r="65" spans="7:11" x14ac:dyDescent="0.2">
      <c r="G65" s="86"/>
      <c r="H65" s="86"/>
      <c r="I65" s="86"/>
      <c r="J65" s="86"/>
      <c r="K65" s="86"/>
    </row>
    <row r="66" spans="7:11" x14ac:dyDescent="0.2">
      <c r="G66" s="86"/>
      <c r="H66" s="86"/>
      <c r="I66" s="86"/>
      <c r="J66" s="86"/>
      <c r="K66" s="86"/>
    </row>
    <row r="67" spans="7:11" x14ac:dyDescent="0.2">
      <c r="G67" s="86"/>
      <c r="H67" s="86"/>
      <c r="I67" s="86"/>
      <c r="J67" s="86"/>
      <c r="K67" s="86"/>
    </row>
  </sheetData>
  <sheetProtection algorithmName="SHA-512" hashValue="KCZYP7J5fgokMnk5h/5MZPv0CGh9tfQbEF3KBfwNMp/mRdYdv+KTe1Ejyiml0bREYVk7ENZtwdAjNgR7lxu8Vw==" saltValue="SC/83Jr5rRiyFIGxWqsfNA==" spinCount="100000" sheet="1" objects="1" scenarios="1"/>
  <mergeCells count="4">
    <mergeCell ref="A1:L1"/>
    <mergeCell ref="A2:L2"/>
    <mergeCell ref="E3:G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2018-07-04T14:38:36Z</dcterms:modified>
</cp:coreProperties>
</file>