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9 Septiembre\"/>
    </mc:Choice>
  </mc:AlternateContent>
  <xr:revisionPtr revIDLastSave="0" documentId="13_ncr:1_{7041FCE7-DBEC-48CD-A199-82A4C0969BFD}" xr6:coauthVersionLast="40" xr6:coauthVersionMax="40" xr10:uidLastSave="{00000000-0000-0000-0000-000000000000}"/>
  <bookViews>
    <workbookView xWindow="0" yWindow="0" windowWidth="21600" windowHeight="8865" xr2:uid="{7A364713-8DC7-4969-BCB7-D333E7273EA6}"/>
  </bookViews>
  <sheets>
    <sheet name="EJECUCION VIG SEP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'[2]planilla_henry-SEP'!$A$4:$S$471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1" l="1"/>
  <c r="K42" i="1" s="1"/>
  <c r="F42" i="1"/>
  <c r="H42" i="1" s="1"/>
  <c r="E42" i="1"/>
  <c r="J42" i="1" s="1"/>
  <c r="I41" i="1"/>
  <c r="K41" i="1" s="1"/>
  <c r="F41" i="1"/>
  <c r="H41" i="1" s="1"/>
  <c r="E41" i="1"/>
  <c r="J41" i="1" s="1"/>
  <c r="I40" i="1"/>
  <c r="K40" i="1" s="1"/>
  <c r="F40" i="1"/>
  <c r="H40" i="1" s="1"/>
  <c r="E40" i="1"/>
  <c r="J40" i="1" s="1"/>
  <c r="I39" i="1"/>
  <c r="K39" i="1" s="1"/>
  <c r="F39" i="1"/>
  <c r="H39" i="1" s="1"/>
  <c r="E39" i="1"/>
  <c r="J39" i="1" s="1"/>
  <c r="I38" i="1"/>
  <c r="K38" i="1" s="1"/>
  <c r="F38" i="1"/>
  <c r="H38" i="1" s="1"/>
  <c r="E38" i="1"/>
  <c r="J38" i="1" s="1"/>
  <c r="I37" i="1"/>
  <c r="K37" i="1" s="1"/>
  <c r="F37" i="1"/>
  <c r="H37" i="1" s="1"/>
  <c r="E37" i="1"/>
  <c r="J37" i="1" s="1"/>
  <c r="I36" i="1"/>
  <c r="K36" i="1" s="1"/>
  <c r="F36" i="1"/>
  <c r="H36" i="1" s="1"/>
  <c r="E36" i="1"/>
  <c r="J36" i="1" s="1"/>
  <c r="I35" i="1"/>
  <c r="K35" i="1" s="1"/>
  <c r="F35" i="1"/>
  <c r="H35" i="1" s="1"/>
  <c r="E35" i="1"/>
  <c r="J35" i="1" s="1"/>
  <c r="I34" i="1"/>
  <c r="K34" i="1" s="1"/>
  <c r="F34" i="1"/>
  <c r="H34" i="1" s="1"/>
  <c r="E34" i="1"/>
  <c r="J34" i="1" s="1"/>
  <c r="I33" i="1"/>
  <c r="K33" i="1" s="1"/>
  <c r="F33" i="1"/>
  <c r="H33" i="1" s="1"/>
  <c r="E33" i="1"/>
  <c r="J33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I32" i="1"/>
  <c r="I31" i="1" s="1"/>
  <c r="F32" i="1"/>
  <c r="H32" i="1" s="1"/>
  <c r="E32" i="1"/>
  <c r="J32" i="1" s="1"/>
  <c r="I29" i="1"/>
  <c r="F29" i="1"/>
  <c r="E29" i="1"/>
  <c r="J29" i="1" s="1"/>
  <c r="K27" i="1"/>
  <c r="I27" i="1"/>
  <c r="H27" i="1"/>
  <c r="G27" i="1"/>
  <c r="F27" i="1"/>
  <c r="E27" i="1"/>
  <c r="J27" i="1" s="1"/>
  <c r="K25" i="1"/>
  <c r="J25" i="1"/>
  <c r="I25" i="1"/>
  <c r="F25" i="1"/>
  <c r="H25" i="1" s="1"/>
  <c r="E25" i="1"/>
  <c r="I23" i="1"/>
  <c r="K23" i="1" s="1"/>
  <c r="F23" i="1"/>
  <c r="H23" i="1" s="1"/>
  <c r="E23" i="1"/>
  <c r="G23" i="1" s="1"/>
  <c r="J21" i="1"/>
  <c r="H21" i="1"/>
  <c r="G21" i="1"/>
  <c r="E21" i="1"/>
  <c r="K21" i="1" s="1"/>
  <c r="I20" i="1"/>
  <c r="K20" i="1" s="1"/>
  <c r="F20" i="1"/>
  <c r="H20" i="1" s="1"/>
  <c r="E20" i="1"/>
  <c r="G20" i="1" s="1"/>
  <c r="I19" i="1"/>
  <c r="K19" i="1" s="1"/>
  <c r="F19" i="1"/>
  <c r="E19" i="1"/>
  <c r="J19" i="1" s="1"/>
  <c r="K18" i="1"/>
  <c r="I18" i="1"/>
  <c r="H18" i="1"/>
  <c r="G18" i="1"/>
  <c r="F18" i="1"/>
  <c r="E18" i="1"/>
  <c r="J18" i="1" s="1"/>
  <c r="I17" i="1"/>
  <c r="F17" i="1"/>
  <c r="E17" i="1"/>
  <c r="J17" i="1" s="1"/>
  <c r="I16" i="1"/>
  <c r="F16" i="1"/>
  <c r="E16" i="1"/>
  <c r="G16" i="1" s="1"/>
  <c r="I15" i="1"/>
  <c r="K15" i="1" s="1"/>
  <c r="H15" i="1"/>
  <c r="F15" i="1"/>
  <c r="E15" i="1"/>
  <c r="J15" i="1" s="1"/>
  <c r="K14" i="1"/>
  <c r="I14" i="1"/>
  <c r="H14" i="1"/>
  <c r="G14" i="1"/>
  <c r="F14" i="1"/>
  <c r="E14" i="1"/>
  <c r="J14" i="1" s="1"/>
  <c r="K13" i="1"/>
  <c r="J13" i="1"/>
  <c r="I13" i="1"/>
  <c r="F13" i="1"/>
  <c r="G13" i="1" s="1"/>
  <c r="E13" i="1"/>
  <c r="I12" i="1"/>
  <c r="K12" i="1" s="1"/>
  <c r="F12" i="1"/>
  <c r="H12" i="1" s="1"/>
  <c r="E12" i="1"/>
  <c r="G12" i="1" s="1"/>
  <c r="I11" i="1"/>
  <c r="K11" i="1" s="1"/>
  <c r="H11" i="1"/>
  <c r="F11" i="1"/>
  <c r="E11" i="1"/>
  <c r="G11" i="1" s="1"/>
  <c r="K10" i="1"/>
  <c r="I10" i="1"/>
  <c r="I9" i="1" s="1"/>
  <c r="H10" i="1"/>
  <c r="G10" i="1"/>
  <c r="F10" i="1"/>
  <c r="E10" i="1"/>
  <c r="J10" i="1" s="1"/>
  <c r="F9" i="1"/>
  <c r="F8" i="1" s="1"/>
  <c r="H8" i="1" l="1"/>
  <c r="J31" i="1"/>
  <c r="K9" i="1"/>
  <c r="I8" i="1"/>
  <c r="K8" i="1" s="1"/>
  <c r="I44" i="1"/>
  <c r="K44" i="1" s="1"/>
  <c r="H9" i="1"/>
  <c r="J11" i="1"/>
  <c r="J9" i="1" s="1"/>
  <c r="J8" i="1" s="1"/>
  <c r="H13" i="1"/>
  <c r="E9" i="1"/>
  <c r="E8" i="1" s="1"/>
  <c r="G15" i="1"/>
  <c r="G9" i="1" s="1"/>
  <c r="G8" i="1" s="1"/>
  <c r="G17" i="1"/>
  <c r="G19" i="1"/>
  <c r="G29" i="1"/>
  <c r="F31" i="1"/>
  <c r="G32" i="1"/>
  <c r="K32" i="1"/>
  <c r="G33" i="1"/>
  <c r="G34" i="1"/>
  <c r="G35" i="1"/>
  <c r="G36" i="1"/>
  <c r="G37" i="1"/>
  <c r="G38" i="1"/>
  <c r="G39" i="1"/>
  <c r="G40" i="1"/>
  <c r="G41" i="1"/>
  <c r="G42" i="1"/>
  <c r="J16" i="1"/>
  <c r="H19" i="1"/>
  <c r="J23" i="1"/>
  <c r="G25" i="1"/>
  <c r="J12" i="1"/>
  <c r="J20" i="1"/>
  <c r="E31" i="1"/>
  <c r="E44" i="1" s="1"/>
  <c r="F44" i="1" l="1"/>
  <c r="H44" i="1" s="1"/>
  <c r="H31" i="1"/>
  <c r="K31" i="1"/>
  <c r="J44" i="1"/>
  <c r="G31" i="1"/>
  <c r="G44" i="1" s="1"/>
</calcChain>
</file>

<file path=xl/sharedStrings.xml><?xml version="1.0" encoding="utf-8"?>
<sst xmlns="http://schemas.openxmlformats.org/spreadsheetml/2006/main" count="70" uniqueCount="51">
  <si>
    <t>AGENCIA DE RENOVACION  DEL TERRITORIO - ART</t>
  </si>
  <si>
    <t>INFORME DE EJECUCION VIGENCIA 2018 A:</t>
  </si>
  <si>
    <t>SEPTIEMBRE DE 2018</t>
  </si>
  <si>
    <t>VIGENCIA 2018</t>
  </si>
  <si>
    <t>DESCRIPCION</t>
  </si>
  <si>
    <t>APR. VIGENTE</t>
  </si>
  <si>
    <t>COMPROMETIDO</t>
  </si>
  <si>
    <t>SALDO X COMPROMETER</t>
  </si>
  <si>
    <t>% EJECUCION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</si>
  <si>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</si>
  <si>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</si>
  <si>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</si>
  <si>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</si>
  <si>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</si>
  <si>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</si>
  <si>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</si>
  <si>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</si>
  <si>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</si>
  <si>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</si>
  <si>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</si>
  <si>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</si>
  <si>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</si>
  <si>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</si>
  <si>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</si>
  <si>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</si>
  <si>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</si>
  <si>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</si>
  <si>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</si>
  <si>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</si>
  <si>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</si>
  <si>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</si>
  <si>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</si>
  <si>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</si>
  <si>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</si>
  <si>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</si>
  <si>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A-3-6-1-1</t>
  </si>
  <si>
    <t>SENTENCIAS Y CONCILIACIONES</t>
  </si>
  <si>
    <t>INVERSION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</si>
  <si>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</si>
  <si>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</si>
  <si>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</si>
  <si>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</si>
  <si>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</si>
  <si>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</si>
  <si>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</si>
  <si>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</si>
  <si>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C-1710-1100-5</t>
  </si>
  <si>
    <t>IMPLEMENTACIÓN DE ACTIVIDADES DE FORTALECIMIENTO INSTITUCIONAL, SOCIAL Y COMUNITARIO EN ZONAS AFECTADAS POR EL CONFLICTO ARMADO Y POR LOS CULTIVOS DE USO ILÍCITO</t>
  </si>
  <si>
    <t>C-1799-1100-5</t>
  </si>
  <si>
    <t>IMPLEMENTACIÓN DE LAS TECNOLOGÍAS DE INFORMACIÓN Y COMUNICACIONES PARA LA RENOVACIÓN DEL TERRITORIO  NACIONAL</t>
  </si>
  <si>
    <t>TOTAL PRESUPUESTO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</si>
</sst>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4" xfId="0" applyFont="1" applyBorder="1"/>
    <xf numFmtId="0" fontId="9" fillId="0" borderId="8" xfId="0" applyFont="1" applyFill="1" applyBorder="1" applyAlignment="1">
      <alignment horizontal="center"/>
    </xf>
    <xf numFmtId="3" fontId="9" fillId="0" borderId="8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wrapText="1"/>
    </xf>
    <xf numFmtId="3" fontId="9" fillId="4" borderId="9" xfId="2" applyNumberFormat="1" applyFont="1" applyFill="1" applyBorder="1" applyAlignment="1">
      <alignment vertical="center"/>
    </xf>
    <xf numFmtId="10" fontId="9" fillId="4" borderId="9" xfId="3" applyNumberFormat="1" applyFont="1" applyFill="1" applyBorder="1" applyAlignment="1">
      <alignment horizontal="center" vertical="center"/>
    </xf>
    <xf numFmtId="3" fontId="9" fillId="0" borderId="9" xfId="2" applyNumberFormat="1" applyFont="1" applyFill="1" applyBorder="1" applyAlignment="1">
      <alignment vertical="center"/>
    </xf>
    <xf numFmtId="3" fontId="9" fillId="0" borderId="10" xfId="0" applyNumberFormat="1" applyFont="1" applyFill="1" applyBorder="1"/>
    <xf numFmtId="10" fontId="9" fillId="0" borderId="9" xfId="3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/>
    <xf numFmtId="0" fontId="9" fillId="5" borderId="9" xfId="0" applyFont="1" applyFill="1" applyBorder="1" applyAlignment="1">
      <alignment wrapText="1"/>
    </xf>
    <xf numFmtId="3" fontId="9" fillId="5" borderId="10" xfId="0" applyNumberFormat="1" applyFont="1" applyFill="1" applyBorder="1"/>
    <xf numFmtId="10" fontId="9" fillId="5" borderId="9" xfId="3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/>
    <xf numFmtId="0" fontId="9" fillId="0" borderId="12" xfId="0" applyFont="1" applyFill="1" applyBorder="1" applyAlignment="1">
      <alignment wrapText="1"/>
    </xf>
    <xf numFmtId="3" fontId="9" fillId="0" borderId="12" xfId="2" applyNumberFormat="1" applyFont="1" applyFill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wrapText="1"/>
    </xf>
    <xf numFmtId="3" fontId="9" fillId="5" borderId="12" xfId="2" applyNumberFormat="1" applyFont="1" applyFill="1" applyBorder="1" applyAlignment="1">
      <alignment vertical="center"/>
    </xf>
    <xf numFmtId="10" fontId="9" fillId="5" borderId="12" xfId="3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3" fillId="0" borderId="5" xfId="0" applyFont="1" applyBorder="1" applyAlignment="1">
      <alignment horizontal="center"/>
    </xf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0" fontId="10" fillId="0" borderId="0" xfId="3" applyNumberFormat="1" applyFont="1" applyFill="1" applyBorder="1" applyAlignment="1">
      <alignment horizontal="center" vertical="center"/>
    </xf>
    <xf numFmtId="10" fontId="10" fillId="0" borderId="0" xfId="3" applyNumberFormat="1" applyFont="1" applyFill="1" applyBorder="1" applyAlignment="1">
      <alignment vertical="center"/>
    </xf>
    <xf numFmtId="10" fontId="10" fillId="0" borderId="5" xfId="3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/>
    <xf numFmtId="3" fontId="3" fillId="0" borderId="0" xfId="0" applyNumberFormat="1" applyFont="1" applyBorder="1"/>
    <xf numFmtId="10" fontId="3" fillId="0" borderId="0" xfId="3" applyNumberFormat="1" applyFont="1" applyBorder="1" applyAlignment="1">
      <alignment horizontal="center"/>
    </xf>
    <xf numFmtId="10" fontId="3" fillId="0" borderId="0" xfId="3" applyNumberFormat="1" applyFont="1" applyBorder="1"/>
    <xf numFmtId="10" fontId="3" fillId="0" borderId="5" xfId="3" applyNumberFormat="1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6" borderId="9" xfId="0" applyFont="1" applyFill="1" applyBorder="1" applyAlignment="1">
      <alignment wrapText="1"/>
    </xf>
    <xf numFmtId="3" fontId="10" fillId="0" borderId="9" xfId="2" applyNumberFormat="1" applyFont="1" applyFill="1" applyBorder="1" applyAlignment="1">
      <alignment vertical="center"/>
    </xf>
    <xf numFmtId="3" fontId="10" fillId="6" borderId="9" xfId="2" applyNumberFormat="1" applyFont="1" applyFill="1" applyBorder="1" applyAlignment="1">
      <alignment vertical="center"/>
    </xf>
    <xf numFmtId="10" fontId="10" fillId="0" borderId="9" xfId="3" applyNumberFormat="1" applyFont="1" applyFill="1" applyBorder="1" applyAlignment="1">
      <alignment horizontal="center" vertical="center"/>
    </xf>
    <xf numFmtId="3" fontId="10" fillId="6" borderId="8" xfId="2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0" fillId="6" borderId="12" xfId="0" applyFont="1" applyFill="1" applyBorder="1" applyAlignment="1">
      <alignment wrapText="1"/>
    </xf>
    <xf numFmtId="3" fontId="10" fillId="0" borderId="12" xfId="2" applyNumberFormat="1" applyFont="1" applyFill="1" applyBorder="1" applyAlignment="1">
      <alignment vertical="center"/>
    </xf>
    <xf numFmtId="3" fontId="10" fillId="6" borderId="12" xfId="2" applyNumberFormat="1" applyFont="1" applyFill="1" applyBorder="1" applyAlignment="1">
      <alignment vertical="center"/>
    </xf>
    <xf numFmtId="10" fontId="10" fillId="0" borderId="12" xfId="3" applyNumberFormat="1" applyFont="1" applyFill="1" applyBorder="1" applyAlignment="1">
      <alignment horizontal="center" vertical="center"/>
    </xf>
    <xf numFmtId="0" fontId="11" fillId="7" borderId="14" xfId="0" applyFont="1" applyFill="1" applyBorder="1"/>
    <xf numFmtId="3" fontId="11" fillId="7" borderId="14" xfId="0" applyNumberFormat="1" applyFont="1" applyFill="1" applyBorder="1"/>
    <xf numFmtId="10" fontId="11" fillId="7" borderId="15" xfId="3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7" xfId="0" applyFont="1" applyBorder="1"/>
    <xf numFmtId="10" fontId="3" fillId="0" borderId="17" xfId="3" applyNumberFormat="1" applyFont="1" applyBorder="1" applyAlignment="1">
      <alignment horizontal="center"/>
    </xf>
    <xf numFmtId="10" fontId="3" fillId="0" borderId="17" xfId="3" applyNumberFormat="1" applyFont="1" applyBorder="1"/>
    <xf numFmtId="0" fontId="3" fillId="0" borderId="18" xfId="0" applyFont="1" applyBorder="1"/>
    <xf numFmtId="3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10" fontId="3" fillId="0" borderId="0" xfId="3" applyNumberFormat="1" applyFont="1" applyAlignment="1">
      <alignment horizontal="center"/>
    </xf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 2" xfId="2" xr:uid="{3E088D60-A98E-4FAE-8CAE-36F7E21EE754}"/>
    <cellStyle name="Porcentual 2 2" xfId="3" xr:uid="{4AC1C02A-82F8-4953-B43B-3E844AE7B9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9%20SEPTIEMBRE%20D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 SEP"/>
      <sheetName val="EJECUCION SEP"/>
      <sheetName val="EJECUCION VIG SEP"/>
      <sheetName val="EJECUCION RESERVA SEP"/>
      <sheetName val="Resumen SEP"/>
      <sheetName val="Resumen presentacion"/>
      <sheetName val="Resumen Res prestacion"/>
    </sheetNames>
    <sheetDataSet>
      <sheetData sheetId="0"/>
      <sheetData sheetId="1">
        <row r="10">
          <cell r="J10">
            <v>18691000000</v>
          </cell>
          <cell r="K10">
            <v>14106819384.01</v>
          </cell>
          <cell r="N10">
            <v>14099043098.01</v>
          </cell>
        </row>
        <row r="11">
          <cell r="J11">
            <v>0</v>
          </cell>
          <cell r="K11">
            <v>0</v>
          </cell>
          <cell r="N11">
            <v>0</v>
          </cell>
        </row>
        <row r="12">
          <cell r="J12">
            <v>2409000000</v>
          </cell>
          <cell r="K12">
            <v>1608724000</v>
          </cell>
          <cell r="N12">
            <v>1608724000</v>
          </cell>
        </row>
        <row r="13">
          <cell r="J13">
            <v>0</v>
          </cell>
          <cell r="K13">
            <v>0</v>
          </cell>
          <cell r="N13">
            <v>0</v>
          </cell>
        </row>
        <row r="14">
          <cell r="J14">
            <v>4537000000</v>
          </cell>
          <cell r="K14">
            <v>2118862305</v>
          </cell>
          <cell r="N14">
            <v>2118862305</v>
          </cell>
        </row>
        <row r="15">
          <cell r="J15">
            <v>0</v>
          </cell>
          <cell r="K15">
            <v>0</v>
          </cell>
          <cell r="N15">
            <v>0</v>
          </cell>
        </row>
        <row r="16">
          <cell r="J16">
            <v>0</v>
          </cell>
          <cell r="K16">
            <v>0</v>
          </cell>
          <cell r="N16">
            <v>0</v>
          </cell>
        </row>
        <row r="17">
          <cell r="J17">
            <v>0</v>
          </cell>
          <cell r="K17">
            <v>0</v>
          </cell>
          <cell r="N17">
            <v>0</v>
          </cell>
        </row>
        <row r="18">
          <cell r="J18">
            <v>195000000</v>
          </cell>
          <cell r="K18">
            <v>121210190</v>
          </cell>
          <cell r="N18">
            <v>121210190</v>
          </cell>
        </row>
        <row r="19">
          <cell r="J19">
            <v>1390000000</v>
          </cell>
          <cell r="K19">
            <v>1153837057</v>
          </cell>
          <cell r="N19">
            <v>811051581</v>
          </cell>
        </row>
        <row r="20">
          <cell r="J20">
            <v>9040000000</v>
          </cell>
          <cell r="K20">
            <v>5372022583</v>
          </cell>
          <cell r="N20">
            <v>5372022583</v>
          </cell>
        </row>
        <row r="21">
          <cell r="J21">
            <v>0</v>
          </cell>
        </row>
        <row r="23">
          <cell r="J23">
            <v>52000000</v>
          </cell>
          <cell r="K23">
            <v>3049900</v>
          </cell>
          <cell r="N23">
            <v>3049900</v>
          </cell>
        </row>
        <row r="25">
          <cell r="J25">
            <v>7743845940</v>
          </cell>
          <cell r="K25">
            <v>6528456137.25</v>
          </cell>
          <cell r="N25">
            <v>5242911360.1599998</v>
          </cell>
        </row>
        <row r="27">
          <cell r="J27">
            <v>343000000</v>
          </cell>
          <cell r="K27">
            <v>0</v>
          </cell>
          <cell r="N27">
            <v>0</v>
          </cell>
        </row>
        <row r="29">
          <cell r="J29">
            <v>0</v>
          </cell>
          <cell r="K29">
            <v>0</v>
          </cell>
          <cell r="N29">
            <v>0</v>
          </cell>
        </row>
        <row r="38">
          <cell r="J38">
            <v>579870019</v>
          </cell>
          <cell r="K38">
            <v>26340676</v>
          </cell>
          <cell r="N38">
            <v>8757958</v>
          </cell>
        </row>
        <row r="39">
          <cell r="J39">
            <v>10166000000</v>
          </cell>
          <cell r="K39">
            <v>8688465473</v>
          </cell>
          <cell r="N39">
            <v>3490479698</v>
          </cell>
        </row>
        <row r="40">
          <cell r="J40">
            <v>13850129981</v>
          </cell>
          <cell r="K40">
            <v>13720924759.5</v>
          </cell>
          <cell r="N40">
            <v>12593291205.5</v>
          </cell>
        </row>
        <row r="41">
          <cell r="J41">
            <v>3500000000</v>
          </cell>
          <cell r="K41">
            <v>3459556999.5100002</v>
          </cell>
          <cell r="N41">
            <v>3236670005.5100002</v>
          </cell>
        </row>
        <row r="42">
          <cell r="J42">
            <v>6000000000</v>
          </cell>
          <cell r="K42">
            <v>5935230196</v>
          </cell>
          <cell r="N42">
            <v>2278229398</v>
          </cell>
        </row>
        <row r="43">
          <cell r="J43">
            <v>4500000000</v>
          </cell>
          <cell r="K43">
            <v>2039879437</v>
          </cell>
          <cell r="N43">
            <v>1471588892</v>
          </cell>
        </row>
        <row r="44">
          <cell r="J44">
            <v>13310000000</v>
          </cell>
          <cell r="K44">
            <v>0</v>
          </cell>
          <cell r="N44">
            <v>0</v>
          </cell>
        </row>
        <row r="45">
          <cell r="J45">
            <v>17000000000</v>
          </cell>
          <cell r="K45">
            <v>17000000000</v>
          </cell>
          <cell r="N45">
            <v>15307449469.4</v>
          </cell>
        </row>
        <row r="46">
          <cell r="J46">
            <v>10000000000</v>
          </cell>
          <cell r="K46">
            <v>10000000000</v>
          </cell>
          <cell r="N46">
            <v>8249958726.6000004</v>
          </cell>
        </row>
        <row r="47">
          <cell r="J47">
            <v>1000000000</v>
          </cell>
          <cell r="K47">
            <v>0</v>
          </cell>
          <cell r="N47">
            <v>0</v>
          </cell>
        </row>
        <row r="48">
          <cell r="J48">
            <v>1500000000</v>
          </cell>
          <cell r="K48">
            <v>1008464075.33</v>
          </cell>
          <cell r="N48">
            <v>820405167.33000004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CDC8-A43B-4180-933B-7F3A0A2561F0}">
  <dimension ref="A1:L63"/>
  <sheetViews>
    <sheetView tabSelected="1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G12" sqref="G12"/>
    </sheetView>
  </sheetViews>
  <sheetFormatPr baseColWidth="10" defaultRowHeight="12.75" x14ac:dyDescent="0.2"/>
  <cols>
    <col min="1" max="1" width="3.140625" style="4" customWidth="1"/>
    <col min="2" max="2" width="13.85546875" style="4" customWidth="1"/>
    <col min="3" max="3" width="3" style="4" bestFit="1" customWidth="1"/>
    <col min="4" max="4" width="57.5703125" style="4" customWidth="1"/>
    <col min="5" max="5" width="17.140625" style="4" customWidth="1"/>
    <col min="6" max="6" width="17.28515625" style="4" customWidth="1"/>
    <col min="7" max="7" width="16.5703125" style="4" customWidth="1"/>
    <col min="8" max="8" width="11.140625" style="93" customWidth="1"/>
    <col min="9" max="9" width="16.42578125" style="94" customWidth="1"/>
    <col min="10" max="10" width="16.28515625" style="94" customWidth="1"/>
    <col min="11" max="11" width="10.42578125" style="93" bestFit="1" customWidth="1"/>
    <col min="12" max="12" width="1.5703125" style="4" customWidth="1"/>
    <col min="13" max="16384" width="11.42578125" style="4"/>
  </cols>
  <sheetData>
    <row r="1" spans="1:12" ht="31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27.75" customHeight="1" x14ac:dyDescent="0.25">
      <c r="A3" s="8"/>
      <c r="B3" s="9"/>
      <c r="C3" s="9"/>
      <c r="D3" s="10" t="s">
        <v>1</v>
      </c>
      <c r="E3" s="11" t="s">
        <v>2</v>
      </c>
      <c r="F3" s="12"/>
      <c r="G3" s="12"/>
      <c r="H3" s="9"/>
      <c r="I3" s="9"/>
      <c r="J3" s="9"/>
      <c r="K3" s="9"/>
      <c r="L3" s="13"/>
    </row>
    <row r="4" spans="1:12" ht="10.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21.75" customHeight="1" x14ac:dyDescent="0.25">
      <c r="A5" s="17"/>
      <c r="B5" s="18" t="s">
        <v>3</v>
      </c>
      <c r="C5" s="19"/>
      <c r="D5" s="19"/>
      <c r="E5" s="20"/>
      <c r="F5" s="20"/>
      <c r="G5" s="20"/>
      <c r="H5" s="15"/>
      <c r="I5" s="15"/>
      <c r="J5" s="15"/>
      <c r="K5" s="15"/>
      <c r="L5" s="16"/>
    </row>
    <row r="6" spans="1:12" ht="5.25" customHeight="1" thickBot="1" x14ac:dyDescent="0.25">
      <c r="A6" s="17"/>
      <c r="B6" s="21"/>
      <c r="C6" s="21"/>
      <c r="D6" s="21"/>
      <c r="E6" s="21"/>
      <c r="F6" s="21"/>
      <c r="G6" s="21"/>
      <c r="H6" s="22"/>
      <c r="I6" s="21"/>
      <c r="J6" s="21"/>
      <c r="K6" s="22"/>
      <c r="L6" s="16"/>
    </row>
    <row r="7" spans="1:12" ht="23.25" thickBot="1" x14ac:dyDescent="0.25">
      <c r="A7" s="17"/>
      <c r="B7" s="23"/>
      <c r="C7" s="24"/>
      <c r="D7" s="25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6" t="s">
        <v>10</v>
      </c>
      <c r="K7" s="26" t="s">
        <v>11</v>
      </c>
      <c r="L7" s="16"/>
    </row>
    <row r="8" spans="1:12" x14ac:dyDescent="0.2">
      <c r="A8" s="17"/>
      <c r="B8" s="27"/>
      <c r="C8" s="28"/>
      <c r="D8" s="29" t="s">
        <v>12</v>
      </c>
      <c r="E8" s="30">
        <f>+E9+E23+E25+E27+E29</f>
        <v>44400845940</v>
      </c>
      <c r="F8" s="30">
        <f>+F9+F23+F25+F27+F29</f>
        <v>31012981556.260002</v>
      </c>
      <c r="G8" s="30">
        <f>+G9+G23+G25+G27+G29</f>
        <v>13387864383.74</v>
      </c>
      <c r="H8" s="31">
        <f t="shared" ref="H8:H21" si="0">+F8/E8</f>
        <v>0.69847726771171514</v>
      </c>
      <c r="I8" s="30">
        <f>+I9+I23+I25+I27+I29</f>
        <v>29376875017.170002</v>
      </c>
      <c r="J8" s="30">
        <f>+J9+J23+J25+J27+J29</f>
        <v>15023970922.83</v>
      </c>
      <c r="K8" s="31">
        <f t="shared" ref="K8:K9" si="1">+I8/E8</f>
        <v>0.66162872340017409</v>
      </c>
      <c r="L8" s="16"/>
    </row>
    <row r="9" spans="1:12" x14ac:dyDescent="0.2">
      <c r="A9" s="17"/>
      <c r="B9" s="27"/>
      <c r="C9" s="28"/>
      <c r="D9" s="32" t="s">
        <v>13</v>
      </c>
      <c r="E9" s="33">
        <f>SUM(E10:E21)</f>
        <v>36262000000</v>
      </c>
      <c r="F9" s="33">
        <f>SUM(F10:F21)</f>
        <v>24481475519.010002</v>
      </c>
      <c r="G9" s="33">
        <f>SUM(G10:G21)</f>
        <v>11780524480.99</v>
      </c>
      <c r="H9" s="34">
        <f t="shared" si="0"/>
        <v>0.67512755829821858</v>
      </c>
      <c r="I9" s="33">
        <f>SUM(I10:I21)</f>
        <v>24130913757.010002</v>
      </c>
      <c r="J9" s="33">
        <f>SUM(J10:J21)</f>
        <v>12131086242.99</v>
      </c>
      <c r="K9" s="34">
        <f t="shared" si="1"/>
        <v>0.66546008926727707</v>
      </c>
      <c r="L9" s="16"/>
    </row>
    <row r="10" spans="1:12" x14ac:dyDescent="0.2">
      <c r="A10" s="17"/>
      <c r="B10" s="27" t="s">
        <v>14</v>
      </c>
      <c r="C10" s="28"/>
      <c r="D10" s="32" t="s">
        <v>15</v>
      </c>
      <c r="E10" s="35">
        <f>+'[1]EJECUCION SEP'!J10</f>
        <v>18691000000</v>
      </c>
      <c r="F10" s="35">
        <f>+'[1]EJECUCION SEP'!K10</f>
        <v>14106819384.01</v>
      </c>
      <c r="G10" s="36">
        <f>+E10-F10</f>
        <v>4584180615.9899998</v>
      </c>
      <c r="H10" s="37">
        <f t="shared" si="0"/>
        <v>0.75473861131079134</v>
      </c>
      <c r="I10" s="35">
        <f>+'[1]EJECUCION SEP'!N10</f>
        <v>14099043098.01</v>
      </c>
      <c r="J10" s="38">
        <f>+E10-I10</f>
        <v>4591956901.9899998</v>
      </c>
      <c r="K10" s="37">
        <f>+I10/E10</f>
        <v>0.75432256690439248</v>
      </c>
      <c r="L10" s="16"/>
    </row>
    <row r="11" spans="1:12" hidden="1" x14ac:dyDescent="0.2">
      <c r="A11" s="17"/>
      <c r="B11" s="27" t="s">
        <v>14</v>
      </c>
      <c r="C11" s="28"/>
      <c r="D11" s="39" t="s">
        <v>15</v>
      </c>
      <c r="E11" s="35">
        <f>+'[1]EJECUCION SEP'!J11</f>
        <v>0</v>
      </c>
      <c r="F11" s="35">
        <f>+'[1]EJECUCION SEP'!K11</f>
        <v>0</v>
      </c>
      <c r="G11" s="40">
        <f>+E11-F11</f>
        <v>0</v>
      </c>
      <c r="H11" s="41" t="e">
        <f t="shared" si="0"/>
        <v>#DIV/0!</v>
      </c>
      <c r="I11" s="35">
        <f>+'[1]EJECUCION SEP'!N11</f>
        <v>0</v>
      </c>
      <c r="J11" s="42">
        <f>+E11-I11</f>
        <v>0</v>
      </c>
      <c r="K11" s="41" t="e">
        <f>+I11/E11</f>
        <v>#DIV/0!</v>
      </c>
      <c r="L11" s="16"/>
    </row>
    <row r="12" spans="1:12" x14ac:dyDescent="0.2">
      <c r="A12" s="17"/>
      <c r="B12" s="27" t="s">
        <v>16</v>
      </c>
      <c r="C12" s="28"/>
      <c r="D12" s="32" t="s">
        <v>17</v>
      </c>
      <c r="E12" s="35">
        <f>+'[1]EJECUCION SEP'!J12</f>
        <v>2409000000</v>
      </c>
      <c r="F12" s="35">
        <f>+'[1]EJECUCION SEP'!K12</f>
        <v>1608724000</v>
      </c>
      <c r="G12" s="36">
        <f t="shared" ref="G12:G21" si="2">+E12-F12</f>
        <v>800276000</v>
      </c>
      <c r="H12" s="37">
        <f t="shared" si="0"/>
        <v>0.66779742631797423</v>
      </c>
      <c r="I12" s="35">
        <f>+'[1]EJECUCION SEP'!N12</f>
        <v>1608724000</v>
      </c>
      <c r="J12" s="38">
        <f t="shared" ref="J12:J21" si="3">+E12-I12</f>
        <v>800276000</v>
      </c>
      <c r="K12" s="37">
        <f t="shared" ref="K12:K21" si="4">+I12/E12</f>
        <v>0.66779742631797423</v>
      </c>
      <c r="L12" s="16"/>
    </row>
    <row r="13" spans="1:12" hidden="1" x14ac:dyDescent="0.2">
      <c r="A13" s="17"/>
      <c r="B13" s="27" t="s">
        <v>16</v>
      </c>
      <c r="C13" s="28"/>
      <c r="D13" s="39" t="s">
        <v>17</v>
      </c>
      <c r="E13" s="35">
        <f>+'[1]EJECUCION SEP'!J13</f>
        <v>0</v>
      </c>
      <c r="F13" s="35">
        <f>+'[1]EJECUCION SEP'!K13</f>
        <v>0</v>
      </c>
      <c r="G13" s="40">
        <f>+E13-F13</f>
        <v>0</v>
      </c>
      <c r="H13" s="41" t="e">
        <f t="shared" si="0"/>
        <v>#DIV/0!</v>
      </c>
      <c r="I13" s="35">
        <f>+'[1]EJECUCION SEP'!N13</f>
        <v>0</v>
      </c>
      <c r="J13" s="42">
        <f>+E13-I13</f>
        <v>0</v>
      </c>
      <c r="K13" s="41" t="e">
        <f>+I13/E13</f>
        <v>#DIV/0!</v>
      </c>
      <c r="L13" s="16"/>
    </row>
    <row r="14" spans="1:12" x14ac:dyDescent="0.2">
      <c r="A14" s="17"/>
      <c r="B14" s="27" t="s">
        <v>18</v>
      </c>
      <c r="C14" s="28"/>
      <c r="D14" s="32" t="s">
        <v>19</v>
      </c>
      <c r="E14" s="35">
        <f>+'[1]EJECUCION SEP'!J14</f>
        <v>4537000000</v>
      </c>
      <c r="F14" s="35">
        <f>+'[1]EJECUCION SEP'!K14</f>
        <v>2118862305</v>
      </c>
      <c r="G14" s="36">
        <f>+E14-F14</f>
        <v>2418137695</v>
      </c>
      <c r="H14" s="37">
        <f>+F14/E14</f>
        <v>0.46701836125192858</v>
      </c>
      <c r="I14" s="35">
        <f>+'[1]EJECUCION SEP'!N14</f>
        <v>2118862305</v>
      </c>
      <c r="J14" s="38">
        <f>+E14-I14</f>
        <v>2418137695</v>
      </c>
      <c r="K14" s="37">
        <f>+I14/E14</f>
        <v>0.46701836125192858</v>
      </c>
      <c r="L14" s="16"/>
    </row>
    <row r="15" spans="1:12" hidden="1" x14ac:dyDescent="0.2">
      <c r="A15" s="17"/>
      <c r="B15" s="27" t="s">
        <v>18</v>
      </c>
      <c r="C15" s="28"/>
      <c r="D15" s="39" t="s">
        <v>19</v>
      </c>
      <c r="E15" s="35">
        <f>+'[1]EJECUCION SEP'!J15</f>
        <v>0</v>
      </c>
      <c r="F15" s="35">
        <f>+'[1]EJECUCION SEP'!K15</f>
        <v>0</v>
      </c>
      <c r="G15" s="40">
        <f>+E15-F15</f>
        <v>0</v>
      </c>
      <c r="H15" s="41" t="e">
        <f t="shared" ref="H15" si="5">+F15/E15</f>
        <v>#DIV/0!</v>
      </c>
      <c r="I15" s="35">
        <f>+'[1]EJECUCION SEP'!N15</f>
        <v>0</v>
      </c>
      <c r="J15" s="42">
        <f>+E15-I15</f>
        <v>0</v>
      </c>
      <c r="K15" s="41" t="e">
        <f>+I15/E15</f>
        <v>#DIV/0!</v>
      </c>
      <c r="L15" s="16"/>
    </row>
    <row r="16" spans="1:12" ht="24" hidden="1" x14ac:dyDescent="0.2">
      <c r="A16" s="17"/>
      <c r="B16" s="27" t="s">
        <v>20</v>
      </c>
      <c r="C16" s="28"/>
      <c r="D16" s="32" t="s">
        <v>21</v>
      </c>
      <c r="E16" s="35">
        <f>+'[1]EJECUCION SEP'!J16</f>
        <v>0</v>
      </c>
      <c r="F16" s="35">
        <f>+'[1]EJECUCION SEP'!K16</f>
        <v>0</v>
      </c>
      <c r="G16" s="36">
        <f t="shared" ref="G16:G17" si="6">+E16-F16</f>
        <v>0</v>
      </c>
      <c r="H16" s="37">
        <v>0</v>
      </c>
      <c r="I16" s="35">
        <f>+'[1]EJECUCION SEP'!N16</f>
        <v>0</v>
      </c>
      <c r="J16" s="38">
        <f t="shared" ref="J16:J17" si="7">+E16-I16</f>
        <v>0</v>
      </c>
      <c r="K16" s="37">
        <v>0</v>
      </c>
      <c r="L16" s="16"/>
    </row>
    <row r="17" spans="1:12" ht="24" hidden="1" x14ac:dyDescent="0.2">
      <c r="A17" s="17"/>
      <c r="B17" s="27" t="s">
        <v>20</v>
      </c>
      <c r="C17" s="28"/>
      <c r="D17" s="32" t="s">
        <v>22</v>
      </c>
      <c r="E17" s="35">
        <f>+'[1]EJECUCION SEP'!J17</f>
        <v>0</v>
      </c>
      <c r="F17" s="35">
        <f>+'[1]EJECUCION SEP'!K17</f>
        <v>0</v>
      </c>
      <c r="G17" s="36">
        <f t="shared" si="6"/>
        <v>0</v>
      </c>
      <c r="H17" s="37">
        <v>0</v>
      </c>
      <c r="I17" s="35">
        <f>+'[1]EJECUCION SEP'!N17</f>
        <v>0</v>
      </c>
      <c r="J17" s="38">
        <f t="shared" si="7"/>
        <v>0</v>
      </c>
      <c r="K17" s="37">
        <v>0</v>
      </c>
      <c r="L17" s="16"/>
    </row>
    <row r="18" spans="1:12" x14ac:dyDescent="0.2">
      <c r="A18" s="17"/>
      <c r="B18" s="27" t="s">
        <v>23</v>
      </c>
      <c r="C18" s="28"/>
      <c r="D18" s="32" t="s">
        <v>24</v>
      </c>
      <c r="E18" s="35">
        <f>+'[1]EJECUCION SEP'!J18</f>
        <v>195000000</v>
      </c>
      <c r="F18" s="35">
        <f>+'[1]EJECUCION SEP'!K18</f>
        <v>121210190</v>
      </c>
      <c r="G18" s="35">
        <f t="shared" si="2"/>
        <v>73789810</v>
      </c>
      <c r="H18" s="37">
        <f t="shared" si="0"/>
        <v>0.6215907179487179</v>
      </c>
      <c r="I18" s="35">
        <f>+'[1]EJECUCION SEP'!N18</f>
        <v>121210190</v>
      </c>
      <c r="J18" s="35">
        <f t="shared" si="3"/>
        <v>73789810</v>
      </c>
      <c r="K18" s="37">
        <f t="shared" si="4"/>
        <v>0.6215907179487179</v>
      </c>
      <c r="L18" s="16"/>
    </row>
    <row r="19" spans="1:12" x14ac:dyDescent="0.2">
      <c r="A19" s="17"/>
      <c r="B19" s="27" t="s">
        <v>25</v>
      </c>
      <c r="C19" s="28"/>
      <c r="D19" s="32" t="s">
        <v>26</v>
      </c>
      <c r="E19" s="35">
        <f>+'[1]EJECUCION SEP'!J19</f>
        <v>1390000000</v>
      </c>
      <c r="F19" s="35">
        <f>+'[1]EJECUCION SEP'!K19</f>
        <v>1153837057</v>
      </c>
      <c r="G19" s="36">
        <f t="shared" si="2"/>
        <v>236162943</v>
      </c>
      <c r="H19" s="37">
        <f t="shared" si="0"/>
        <v>0.83009860215827336</v>
      </c>
      <c r="I19" s="35">
        <f>+'[1]EJECUCION SEP'!N19</f>
        <v>811051581</v>
      </c>
      <c r="J19" s="38">
        <f t="shared" si="3"/>
        <v>578948419</v>
      </c>
      <c r="K19" s="37">
        <f t="shared" si="4"/>
        <v>0.58349034604316552</v>
      </c>
      <c r="L19" s="16"/>
    </row>
    <row r="20" spans="1:12" ht="24.75" customHeight="1" thickBot="1" x14ac:dyDescent="0.25">
      <c r="A20" s="17"/>
      <c r="B20" s="27" t="s">
        <v>27</v>
      </c>
      <c r="C20" s="28"/>
      <c r="D20" s="43" t="s">
        <v>28</v>
      </c>
      <c r="E20" s="44">
        <f>+'[1]EJECUCION SEP'!J20</f>
        <v>9040000000</v>
      </c>
      <c r="F20" s="44">
        <f>+'[1]EJECUCION SEP'!K20</f>
        <v>5372022583</v>
      </c>
      <c r="G20" s="44">
        <f t="shared" si="2"/>
        <v>3667977417</v>
      </c>
      <c r="H20" s="45">
        <f t="shared" si="0"/>
        <v>0.59425028573008853</v>
      </c>
      <c r="I20" s="44">
        <f>+'[1]EJECUCION SEP'!N20</f>
        <v>5372022583</v>
      </c>
      <c r="J20" s="44">
        <f t="shared" si="3"/>
        <v>3667977417</v>
      </c>
      <c r="K20" s="45">
        <f t="shared" si="4"/>
        <v>0.59425028573008853</v>
      </c>
      <c r="L20" s="16"/>
    </row>
    <row r="21" spans="1:12" ht="13.5" hidden="1" thickBot="1" x14ac:dyDescent="0.25">
      <c r="A21" s="17"/>
      <c r="B21" s="27" t="s">
        <v>27</v>
      </c>
      <c r="C21" s="28"/>
      <c r="D21" s="46" t="s">
        <v>28</v>
      </c>
      <c r="E21" s="35">
        <f>+'[1]EJECUCION SEP'!J21</f>
        <v>0</v>
      </c>
      <c r="F21" s="47">
        <v>0</v>
      </c>
      <c r="G21" s="47">
        <f t="shared" si="2"/>
        <v>0</v>
      </c>
      <c r="H21" s="48" t="e">
        <f t="shared" si="0"/>
        <v>#DIV/0!</v>
      </c>
      <c r="I21" s="47">
        <v>0</v>
      </c>
      <c r="J21" s="49">
        <f t="shared" si="3"/>
        <v>0</v>
      </c>
      <c r="K21" s="48" t="e">
        <f t="shared" si="4"/>
        <v>#DIV/0!</v>
      </c>
      <c r="L21" s="16"/>
    </row>
    <row r="22" spans="1:12" ht="13.5" thickBot="1" x14ac:dyDescent="0.25">
      <c r="A22" s="50"/>
      <c r="B22" s="27"/>
      <c r="C22" s="28"/>
      <c r="D22" s="51"/>
      <c r="E22" s="51"/>
      <c r="F22" s="51"/>
      <c r="G22" s="21"/>
      <c r="H22" s="22"/>
      <c r="I22" s="21"/>
      <c r="J22" s="21"/>
      <c r="K22" s="52"/>
      <c r="L22" s="16"/>
    </row>
    <row r="23" spans="1:12" ht="13.5" thickBot="1" x14ac:dyDescent="0.25">
      <c r="A23" s="17"/>
      <c r="B23" s="27" t="s">
        <v>29</v>
      </c>
      <c r="C23" s="28"/>
      <c r="D23" s="53" t="s">
        <v>30</v>
      </c>
      <c r="E23" s="54">
        <f>+'[1]EJECUCION SEP'!J23</f>
        <v>52000000</v>
      </c>
      <c r="F23" s="54">
        <f>+'[1]EJECUCION SEP'!K23</f>
        <v>3049900</v>
      </c>
      <c r="G23" s="55">
        <f t="shared" ref="G23" si="8">+E23-F23</f>
        <v>48950100</v>
      </c>
      <c r="H23" s="56">
        <f t="shared" ref="H23" si="9">+F23/E23</f>
        <v>5.8651923076923074E-2</v>
      </c>
      <c r="I23" s="54">
        <f>+'[1]EJECUCION SEP'!N23</f>
        <v>3049900</v>
      </c>
      <c r="J23" s="57">
        <f t="shared" ref="J23" si="10">+E23-I23</f>
        <v>48950100</v>
      </c>
      <c r="K23" s="56">
        <f t="shared" ref="K23" si="11">+I23/E23</f>
        <v>5.8651923076923074E-2</v>
      </c>
      <c r="L23" s="16"/>
    </row>
    <row r="24" spans="1:12" ht="15" customHeight="1" thickBot="1" x14ac:dyDescent="0.25">
      <c r="A24" s="50"/>
      <c r="B24" s="27"/>
      <c r="C24" s="28"/>
      <c r="D24" s="51"/>
      <c r="E24" s="58"/>
      <c r="F24" s="58"/>
      <c r="G24" s="58"/>
      <c r="H24" s="59"/>
      <c r="I24" s="60"/>
      <c r="J24" s="60"/>
      <c r="K24" s="61"/>
      <c r="L24" s="16"/>
    </row>
    <row r="25" spans="1:12" ht="13.5" thickBot="1" x14ac:dyDescent="0.25">
      <c r="A25" s="17"/>
      <c r="B25" s="27" t="s">
        <v>31</v>
      </c>
      <c r="C25" s="28"/>
      <c r="D25" s="53" t="s">
        <v>32</v>
      </c>
      <c r="E25" s="54">
        <f>+'[1]EJECUCION SEP'!J25</f>
        <v>7743845940</v>
      </c>
      <c r="F25" s="54">
        <f>+'[1]EJECUCION SEP'!K25</f>
        <v>6528456137.25</v>
      </c>
      <c r="G25" s="62">
        <f t="shared" ref="G25" si="12">+E25-F25</f>
        <v>1215389802.75</v>
      </c>
      <c r="H25" s="56">
        <f t="shared" ref="H25" si="13">+F25/E25</f>
        <v>0.84305088038076337</v>
      </c>
      <c r="I25" s="54">
        <f>+'[1]EJECUCION SEP'!N25</f>
        <v>5242911360.1599998</v>
      </c>
      <c r="J25" s="57">
        <f t="shared" ref="J25" si="14">+E25-I25</f>
        <v>2500934579.8400002</v>
      </c>
      <c r="K25" s="56">
        <f t="shared" ref="K25" si="15">+I25/E25</f>
        <v>0.67704231215116351</v>
      </c>
      <c r="L25" s="16"/>
    </row>
    <row r="26" spans="1:12" ht="13.5" thickBot="1" x14ac:dyDescent="0.25">
      <c r="A26" s="17"/>
      <c r="B26" s="27"/>
      <c r="C26" s="28"/>
      <c r="D26" s="21"/>
      <c r="E26" s="21"/>
      <c r="F26" s="63"/>
      <c r="G26" s="21"/>
      <c r="H26" s="64"/>
      <c r="I26" s="65"/>
      <c r="J26" s="65"/>
      <c r="K26" s="66"/>
      <c r="L26" s="16"/>
    </row>
    <row r="27" spans="1:12" ht="13.5" thickBot="1" x14ac:dyDescent="0.25">
      <c r="A27" s="17"/>
      <c r="B27" s="27" t="s">
        <v>33</v>
      </c>
      <c r="C27" s="28"/>
      <c r="D27" s="53" t="s">
        <v>34</v>
      </c>
      <c r="E27" s="54">
        <f>+'[1]EJECUCION SEP'!J27</f>
        <v>343000000</v>
      </c>
      <c r="F27" s="54">
        <f>+'[1]EJECUCION SEP'!K27</f>
        <v>0</v>
      </c>
      <c r="G27" s="55">
        <f t="shared" ref="G27" si="16">+E27-F27</f>
        <v>343000000</v>
      </c>
      <c r="H27" s="56">
        <f t="shared" ref="H27" si="17">+F27/E27</f>
        <v>0</v>
      </c>
      <c r="I27" s="54">
        <f>+'[1]EJECUCION SEP'!N27</f>
        <v>0</v>
      </c>
      <c r="J27" s="57">
        <f t="shared" ref="J27" si="18">+E27-I27</f>
        <v>343000000</v>
      </c>
      <c r="K27" s="56">
        <f t="shared" ref="K27" si="19">+I27/E27</f>
        <v>0</v>
      </c>
      <c r="L27" s="16"/>
    </row>
    <row r="28" spans="1:12" ht="13.5" thickBot="1" x14ac:dyDescent="0.25">
      <c r="A28" s="17"/>
      <c r="B28" s="27"/>
      <c r="C28" s="28"/>
      <c r="D28" s="21"/>
      <c r="E28" s="21"/>
      <c r="F28" s="21"/>
      <c r="G28" s="21"/>
      <c r="H28" s="64"/>
      <c r="I28" s="65"/>
      <c r="J28" s="65"/>
      <c r="K28" s="66"/>
      <c r="L28" s="16"/>
    </row>
    <row r="29" spans="1:12" ht="13.5" thickBot="1" x14ac:dyDescent="0.25">
      <c r="A29" s="17"/>
      <c r="B29" s="27" t="s">
        <v>35</v>
      </c>
      <c r="C29" s="28"/>
      <c r="D29" s="53" t="s">
        <v>36</v>
      </c>
      <c r="E29" s="54">
        <f>+'[1]EJECUCION SEP'!J29</f>
        <v>0</v>
      </c>
      <c r="F29" s="54">
        <f>+'[1]EJECUCION SEP'!K29</f>
        <v>0</v>
      </c>
      <c r="G29" s="55">
        <f t="shared" ref="G29" si="20">+E29-F29</f>
        <v>0</v>
      </c>
      <c r="H29" s="56">
        <v>0</v>
      </c>
      <c r="I29" s="54">
        <f>+'[1]EJECUCION SEP'!N29</f>
        <v>0</v>
      </c>
      <c r="J29" s="57">
        <f t="shared" ref="J29" si="21">+E29-I29</f>
        <v>0</v>
      </c>
      <c r="K29" s="56">
        <v>0</v>
      </c>
      <c r="L29" s="16"/>
    </row>
    <row r="30" spans="1:12" ht="13.5" thickBot="1" x14ac:dyDescent="0.25">
      <c r="A30" s="17"/>
      <c r="B30" s="27"/>
      <c r="C30" s="28"/>
      <c r="D30" s="21"/>
      <c r="E30" s="21"/>
      <c r="F30" s="21"/>
      <c r="G30" s="21"/>
      <c r="H30" s="64"/>
      <c r="I30" s="65"/>
      <c r="J30" s="65"/>
      <c r="K30" s="66"/>
      <c r="L30" s="16"/>
    </row>
    <row r="31" spans="1:12" ht="13.5" thickBot="1" x14ac:dyDescent="0.25">
      <c r="A31" s="17"/>
      <c r="B31" s="27"/>
      <c r="C31" s="28"/>
      <c r="D31" s="67" t="s">
        <v>37</v>
      </c>
      <c r="E31" s="54">
        <f>SUM(E32:E42)</f>
        <v>81406000000</v>
      </c>
      <c r="F31" s="54">
        <f>SUM(F32:F42)</f>
        <v>61878861616.340004</v>
      </c>
      <c r="G31" s="54">
        <f>SUM(G32:G42)</f>
        <v>19527138383.659996</v>
      </c>
      <c r="H31" s="56">
        <f>+F31/E31</f>
        <v>0.76012654615556596</v>
      </c>
      <c r="I31" s="54">
        <f>SUM(I32:I42)</f>
        <v>47456830520.340004</v>
      </c>
      <c r="J31" s="54">
        <f>SUM(J32:J42)</f>
        <v>33949169479.659996</v>
      </c>
      <c r="K31" s="56">
        <f t="shared" ref="K31:K42" si="22">+I31/E31</f>
        <v>0.58296477557354498</v>
      </c>
      <c r="L31" s="16"/>
    </row>
    <row r="32" spans="1:12" ht="48" x14ac:dyDescent="0.2">
      <c r="A32" s="17">
        <v>1</v>
      </c>
      <c r="B32" s="68" t="s">
        <v>38</v>
      </c>
      <c r="C32" s="69">
        <v>10</v>
      </c>
      <c r="D32" s="70" t="s">
        <v>39</v>
      </c>
      <c r="E32" s="71">
        <f>+'[1]EJECUCION SEP'!J38</f>
        <v>579870019</v>
      </c>
      <c r="F32" s="72">
        <f>+'[1]EJECUCION SEP'!K38</f>
        <v>26340676</v>
      </c>
      <c r="G32" s="71">
        <f t="shared" ref="G32:G42" si="23">+E32-F32</f>
        <v>553529343</v>
      </c>
      <c r="H32" s="73">
        <f t="shared" ref="H32:H42" si="24">+F32/E32</f>
        <v>4.5425138629214074E-2</v>
      </c>
      <c r="I32" s="74">
        <f>+'[1]EJECUCION SEP'!N38</f>
        <v>8757958</v>
      </c>
      <c r="J32" s="71">
        <f t="shared" ref="J32:J42" si="25">+E32-I32</f>
        <v>571112061</v>
      </c>
      <c r="K32" s="73">
        <f t="shared" si="22"/>
        <v>1.5103312316617632E-2</v>
      </c>
      <c r="L32" s="16"/>
    </row>
    <row r="33" spans="1:12" ht="48" x14ac:dyDescent="0.2">
      <c r="A33" s="17">
        <f>+A32+1</f>
        <v>2</v>
      </c>
      <c r="B33" s="68" t="s">
        <v>38</v>
      </c>
      <c r="C33" s="69">
        <v>11</v>
      </c>
      <c r="D33" s="70" t="s">
        <v>39</v>
      </c>
      <c r="E33" s="71">
        <f>+'[1]EJECUCION SEP'!J39</f>
        <v>10166000000</v>
      </c>
      <c r="F33" s="72">
        <f>+'[1]EJECUCION SEP'!K39</f>
        <v>8688465473</v>
      </c>
      <c r="G33" s="71">
        <f t="shared" si="23"/>
        <v>1477534527</v>
      </c>
      <c r="H33" s="73">
        <f t="shared" si="24"/>
        <v>0.85465920450521349</v>
      </c>
      <c r="I33" s="72">
        <f>+'[1]EJECUCION SEP'!N39</f>
        <v>3490479698</v>
      </c>
      <c r="J33" s="71">
        <f t="shared" si="25"/>
        <v>6675520302</v>
      </c>
      <c r="K33" s="73">
        <f t="shared" si="22"/>
        <v>0.34334838658272676</v>
      </c>
      <c r="L33" s="16"/>
    </row>
    <row r="34" spans="1:12" ht="48" x14ac:dyDescent="0.2">
      <c r="A34" s="17">
        <f t="shared" ref="A34:A42" si="26">+A33+1</f>
        <v>3</v>
      </c>
      <c r="B34" s="68" t="s">
        <v>38</v>
      </c>
      <c r="C34" s="69">
        <v>16</v>
      </c>
      <c r="D34" s="70" t="s">
        <v>39</v>
      </c>
      <c r="E34" s="71">
        <f>+'[1]EJECUCION SEP'!J40</f>
        <v>13850129981</v>
      </c>
      <c r="F34" s="72">
        <f>+'[1]EJECUCION SEP'!K40</f>
        <v>13720924759.5</v>
      </c>
      <c r="G34" s="71">
        <f t="shared" si="23"/>
        <v>129205221.5</v>
      </c>
      <c r="H34" s="73">
        <f t="shared" si="24"/>
        <v>0.99067119069082765</v>
      </c>
      <c r="I34" s="72">
        <f>+'[1]EJECUCION SEP'!N40</f>
        <v>12593291205.5</v>
      </c>
      <c r="J34" s="71">
        <f t="shared" si="25"/>
        <v>1256838775.5</v>
      </c>
      <c r="K34" s="73">
        <f t="shared" si="22"/>
        <v>0.9092543696539912</v>
      </c>
      <c r="L34" s="16"/>
    </row>
    <row r="35" spans="1:12" ht="36" x14ac:dyDescent="0.2">
      <c r="A35" s="17">
        <f t="shared" si="26"/>
        <v>4</v>
      </c>
      <c r="B35" s="68" t="s">
        <v>40</v>
      </c>
      <c r="C35" s="69">
        <v>10</v>
      </c>
      <c r="D35" s="70" t="s">
        <v>41</v>
      </c>
      <c r="E35" s="71">
        <f>+'[1]EJECUCION SEP'!J41</f>
        <v>3500000000</v>
      </c>
      <c r="F35" s="72">
        <f>+'[1]EJECUCION SEP'!K41</f>
        <v>3459556999.5100002</v>
      </c>
      <c r="G35" s="71">
        <f t="shared" si="23"/>
        <v>40443000.489999771</v>
      </c>
      <c r="H35" s="73">
        <f t="shared" si="24"/>
        <v>0.98844485700285722</v>
      </c>
      <c r="I35" s="72">
        <f>+'[1]EJECUCION SEP'!N41</f>
        <v>3236670005.5100002</v>
      </c>
      <c r="J35" s="71">
        <f t="shared" si="25"/>
        <v>263329994.48999977</v>
      </c>
      <c r="K35" s="73">
        <f t="shared" si="22"/>
        <v>0.92476285871714292</v>
      </c>
      <c r="L35" s="16"/>
    </row>
    <row r="36" spans="1:12" ht="36" x14ac:dyDescent="0.2">
      <c r="A36" s="17">
        <f t="shared" si="26"/>
        <v>5</v>
      </c>
      <c r="B36" s="68" t="s">
        <v>40</v>
      </c>
      <c r="C36" s="69">
        <v>11</v>
      </c>
      <c r="D36" s="70" t="s">
        <v>41</v>
      </c>
      <c r="E36" s="71">
        <f>+'[1]EJECUCION SEP'!J42</f>
        <v>6000000000</v>
      </c>
      <c r="F36" s="72">
        <f>+'[1]EJECUCION SEP'!K42</f>
        <v>5935230196</v>
      </c>
      <c r="G36" s="71">
        <f t="shared" si="23"/>
        <v>64769804</v>
      </c>
      <c r="H36" s="73">
        <f t="shared" si="24"/>
        <v>0.98920503266666671</v>
      </c>
      <c r="I36" s="72">
        <f>+'[1]EJECUCION SEP'!N42</f>
        <v>2278229398</v>
      </c>
      <c r="J36" s="71">
        <f t="shared" si="25"/>
        <v>3721770602</v>
      </c>
      <c r="K36" s="73">
        <f t="shared" si="22"/>
        <v>0.37970489966666665</v>
      </c>
      <c r="L36" s="16"/>
    </row>
    <row r="37" spans="1:12" ht="36" x14ac:dyDescent="0.2">
      <c r="A37" s="17">
        <f t="shared" si="26"/>
        <v>6</v>
      </c>
      <c r="B37" s="68" t="s">
        <v>42</v>
      </c>
      <c r="C37" s="69">
        <v>10</v>
      </c>
      <c r="D37" s="70" t="s">
        <v>43</v>
      </c>
      <c r="E37" s="71">
        <f>+'[1]EJECUCION SEP'!J43</f>
        <v>4500000000</v>
      </c>
      <c r="F37" s="72">
        <f>+'[1]EJECUCION SEP'!K43</f>
        <v>2039879437</v>
      </c>
      <c r="G37" s="71">
        <f t="shared" si="23"/>
        <v>2460120563</v>
      </c>
      <c r="H37" s="73">
        <f t="shared" si="24"/>
        <v>0.45330654155555555</v>
      </c>
      <c r="I37" s="72">
        <f>+'[1]EJECUCION SEP'!N43</f>
        <v>1471588892</v>
      </c>
      <c r="J37" s="71">
        <f t="shared" si="25"/>
        <v>3028411108</v>
      </c>
      <c r="K37" s="73">
        <f t="shared" si="22"/>
        <v>0.32701975377777776</v>
      </c>
      <c r="L37" s="16"/>
    </row>
    <row r="38" spans="1:12" ht="36" x14ac:dyDescent="0.2">
      <c r="A38" s="17">
        <f t="shared" si="26"/>
        <v>7</v>
      </c>
      <c r="B38" s="68" t="s">
        <v>42</v>
      </c>
      <c r="C38" s="69">
        <v>11</v>
      </c>
      <c r="D38" s="70" t="s">
        <v>43</v>
      </c>
      <c r="E38" s="71">
        <f>+'[1]EJECUCION SEP'!J44</f>
        <v>13310000000</v>
      </c>
      <c r="F38" s="72">
        <f>+'[1]EJECUCION SEP'!K44</f>
        <v>0</v>
      </c>
      <c r="G38" s="71">
        <f t="shared" si="23"/>
        <v>13310000000</v>
      </c>
      <c r="H38" s="73">
        <f t="shared" si="24"/>
        <v>0</v>
      </c>
      <c r="I38" s="72">
        <f>+'[1]EJECUCION SEP'!N44</f>
        <v>0</v>
      </c>
      <c r="J38" s="71">
        <f t="shared" si="25"/>
        <v>13310000000</v>
      </c>
      <c r="K38" s="73">
        <f t="shared" si="22"/>
        <v>0</v>
      </c>
      <c r="L38" s="16"/>
    </row>
    <row r="39" spans="1:12" ht="36" x14ac:dyDescent="0.2">
      <c r="A39" s="17">
        <f t="shared" si="26"/>
        <v>8</v>
      </c>
      <c r="B39" s="68" t="s">
        <v>44</v>
      </c>
      <c r="C39" s="69">
        <v>11</v>
      </c>
      <c r="D39" s="70" t="s">
        <v>45</v>
      </c>
      <c r="E39" s="71">
        <f>+'[1]EJECUCION SEP'!J45</f>
        <v>17000000000</v>
      </c>
      <c r="F39" s="72">
        <f>+'[1]EJECUCION SEP'!K45</f>
        <v>17000000000</v>
      </c>
      <c r="G39" s="71">
        <f t="shared" si="23"/>
        <v>0</v>
      </c>
      <c r="H39" s="73">
        <f t="shared" si="24"/>
        <v>1</v>
      </c>
      <c r="I39" s="72">
        <f>+'[1]EJECUCION SEP'!N45</f>
        <v>15307449469.4</v>
      </c>
      <c r="J39" s="71">
        <f t="shared" si="25"/>
        <v>1692550530.6000004</v>
      </c>
      <c r="K39" s="73">
        <f t="shared" si="22"/>
        <v>0.90043820408235287</v>
      </c>
      <c r="L39" s="16"/>
    </row>
    <row r="40" spans="1:12" ht="36" x14ac:dyDescent="0.2">
      <c r="A40" s="17">
        <f t="shared" si="26"/>
        <v>9</v>
      </c>
      <c r="B40" s="68" t="s">
        <v>44</v>
      </c>
      <c r="C40" s="69">
        <v>16</v>
      </c>
      <c r="D40" s="70" t="s">
        <v>45</v>
      </c>
      <c r="E40" s="71">
        <f>+'[1]EJECUCION SEP'!J46</f>
        <v>10000000000</v>
      </c>
      <c r="F40" s="72">
        <f>+'[1]EJECUCION SEP'!K46</f>
        <v>10000000000</v>
      </c>
      <c r="G40" s="71">
        <f t="shared" si="23"/>
        <v>0</v>
      </c>
      <c r="H40" s="73">
        <f t="shared" si="24"/>
        <v>1</v>
      </c>
      <c r="I40" s="72">
        <f>+'[1]EJECUCION SEP'!N46</f>
        <v>8249958726.6000004</v>
      </c>
      <c r="J40" s="71">
        <f t="shared" si="25"/>
        <v>1750041273.3999996</v>
      </c>
      <c r="K40" s="73">
        <f t="shared" si="22"/>
        <v>0.82499587266000007</v>
      </c>
      <c r="L40" s="16"/>
    </row>
    <row r="41" spans="1:12" ht="36" x14ac:dyDescent="0.2">
      <c r="A41" s="17">
        <f t="shared" si="26"/>
        <v>10</v>
      </c>
      <c r="B41" s="68" t="s">
        <v>46</v>
      </c>
      <c r="C41" s="69">
        <v>16</v>
      </c>
      <c r="D41" s="70" t="s">
        <v>47</v>
      </c>
      <c r="E41" s="71">
        <f>+'[1]EJECUCION SEP'!J47</f>
        <v>1000000000</v>
      </c>
      <c r="F41" s="72">
        <f>+'[1]EJECUCION SEP'!K47</f>
        <v>0</v>
      </c>
      <c r="G41" s="71">
        <f t="shared" si="23"/>
        <v>1000000000</v>
      </c>
      <c r="H41" s="73">
        <f t="shared" si="24"/>
        <v>0</v>
      </c>
      <c r="I41" s="72">
        <f>+'[1]EJECUCION SEP'!N47</f>
        <v>0</v>
      </c>
      <c r="J41" s="71">
        <f t="shared" si="25"/>
        <v>1000000000</v>
      </c>
      <c r="K41" s="73">
        <f t="shared" si="22"/>
        <v>0</v>
      </c>
      <c r="L41" s="16"/>
    </row>
    <row r="42" spans="1:12" ht="24.75" thickBot="1" x14ac:dyDescent="0.25">
      <c r="A42" s="17">
        <f t="shared" si="26"/>
        <v>11</v>
      </c>
      <c r="B42" s="75" t="s">
        <v>48</v>
      </c>
      <c r="C42" s="69">
        <v>10</v>
      </c>
      <c r="D42" s="76" t="s">
        <v>49</v>
      </c>
      <c r="E42" s="77">
        <f>+'[1]EJECUCION SEP'!J48</f>
        <v>1500000000</v>
      </c>
      <c r="F42" s="78">
        <f>+'[1]EJECUCION SEP'!K48</f>
        <v>1008464075.33</v>
      </c>
      <c r="G42" s="77">
        <f t="shared" si="23"/>
        <v>491535924.66999996</v>
      </c>
      <c r="H42" s="79">
        <f t="shared" si="24"/>
        <v>0.67230938355333336</v>
      </c>
      <c r="I42" s="78">
        <f>+'[1]EJECUCION SEP'!N48</f>
        <v>820405167.33000004</v>
      </c>
      <c r="J42" s="77">
        <f t="shared" si="25"/>
        <v>679594832.66999996</v>
      </c>
      <c r="K42" s="79">
        <f t="shared" si="22"/>
        <v>0.54693677821999998</v>
      </c>
      <c r="L42" s="16"/>
    </row>
    <row r="43" spans="1:12" ht="13.5" thickBot="1" x14ac:dyDescent="0.25">
      <c r="A43" s="17"/>
      <c r="B43" s="21"/>
      <c r="C43" s="21"/>
      <c r="D43" s="21"/>
      <c r="E43" s="21"/>
      <c r="F43" s="21"/>
      <c r="G43" s="21"/>
      <c r="H43" s="64"/>
      <c r="I43" s="65"/>
      <c r="J43" s="65"/>
      <c r="K43" s="64"/>
      <c r="L43" s="16"/>
    </row>
    <row r="44" spans="1:12" ht="16.5" thickBot="1" x14ac:dyDescent="0.3">
      <c r="A44" s="17"/>
      <c r="B44" s="21"/>
      <c r="C44" s="21"/>
      <c r="D44" s="80" t="s">
        <v>50</v>
      </c>
      <c r="E44" s="81">
        <f>+E31+E8</f>
        <v>125806845940</v>
      </c>
      <c r="F44" s="81">
        <f>+F31+F8</f>
        <v>92891843172.600006</v>
      </c>
      <c r="G44" s="81">
        <f>+G31+G8</f>
        <v>32915002767.399994</v>
      </c>
      <c r="H44" s="82">
        <f t="shared" ref="H44" si="27">+F44/E44</f>
        <v>0.73836874677632514</v>
      </c>
      <c r="I44" s="81">
        <f>+I31+I8</f>
        <v>76833705537.51001</v>
      </c>
      <c r="J44" s="81">
        <f>+J31+J8</f>
        <v>48973140402.489998</v>
      </c>
      <c r="K44" s="82">
        <f t="shared" ref="K44" si="28">+I44/E44</f>
        <v>0.61072754001124596</v>
      </c>
      <c r="L44" s="83"/>
    </row>
    <row r="45" spans="1:12" ht="13.5" thickBot="1" x14ac:dyDescent="0.25">
      <c r="A45" s="84"/>
      <c r="B45" s="85"/>
      <c r="C45" s="85"/>
      <c r="D45" s="85"/>
      <c r="E45" s="85"/>
      <c r="F45" s="85"/>
      <c r="G45" s="85"/>
      <c r="H45" s="86"/>
      <c r="I45" s="87"/>
      <c r="J45" s="87"/>
      <c r="K45" s="86"/>
      <c r="L45" s="88"/>
    </row>
    <row r="47" spans="1:12" x14ac:dyDescent="0.2">
      <c r="E47" s="89"/>
      <c r="H47" s="90"/>
      <c r="I47" s="4"/>
      <c r="J47" s="4"/>
      <c r="K47" s="91"/>
    </row>
    <row r="48" spans="1:12" x14ac:dyDescent="0.2">
      <c r="F48" s="92"/>
      <c r="G48" s="92"/>
      <c r="H48" s="91"/>
      <c r="I48" s="92"/>
      <c r="J48" s="92"/>
      <c r="K48" s="91"/>
    </row>
    <row r="49" spans="5:11" x14ac:dyDescent="0.2">
      <c r="E49" s="89"/>
      <c r="F49" s="92"/>
      <c r="G49" s="92"/>
      <c r="H49" s="91"/>
      <c r="I49" s="92"/>
      <c r="J49" s="92"/>
      <c r="K49" s="91"/>
    </row>
    <row r="50" spans="5:11" x14ac:dyDescent="0.2">
      <c r="G50" s="92"/>
      <c r="H50" s="91"/>
      <c r="I50" s="92"/>
      <c r="J50" s="92"/>
      <c r="K50" s="91"/>
    </row>
    <row r="51" spans="5:11" x14ac:dyDescent="0.2">
      <c r="G51" s="92"/>
      <c r="H51" s="91"/>
      <c r="I51" s="92"/>
      <c r="J51" s="92"/>
      <c r="K51" s="91"/>
    </row>
    <row r="52" spans="5:11" x14ac:dyDescent="0.2">
      <c r="G52" s="92"/>
      <c r="H52" s="91"/>
      <c r="I52" s="92"/>
      <c r="J52" s="92"/>
      <c r="K52" s="91"/>
    </row>
    <row r="53" spans="5:11" x14ac:dyDescent="0.2">
      <c r="G53" s="92"/>
      <c r="H53" s="91"/>
      <c r="I53" s="92"/>
      <c r="J53" s="92"/>
      <c r="K53" s="91"/>
    </row>
    <row r="54" spans="5:11" x14ac:dyDescent="0.2">
      <c r="G54" s="92"/>
      <c r="H54" s="91"/>
      <c r="I54" s="92"/>
      <c r="J54" s="92"/>
      <c r="K54" s="91"/>
    </row>
    <row r="55" spans="5:11" x14ac:dyDescent="0.2">
      <c r="G55" s="92"/>
      <c r="H55" s="91"/>
      <c r="I55" s="92"/>
      <c r="J55" s="92"/>
      <c r="K55" s="91"/>
    </row>
    <row r="56" spans="5:11" x14ac:dyDescent="0.2">
      <c r="G56" s="92"/>
      <c r="H56" s="91"/>
      <c r="I56" s="92"/>
      <c r="J56" s="92"/>
      <c r="K56" s="91"/>
    </row>
    <row r="57" spans="5:11" x14ac:dyDescent="0.2">
      <c r="G57" s="92"/>
      <c r="H57" s="91"/>
      <c r="I57" s="92"/>
      <c r="J57" s="92"/>
      <c r="K57" s="91"/>
    </row>
    <row r="58" spans="5:11" x14ac:dyDescent="0.2">
      <c r="G58" s="92"/>
      <c r="H58" s="91"/>
      <c r="I58" s="92"/>
      <c r="J58" s="92"/>
      <c r="K58" s="91"/>
    </row>
    <row r="59" spans="5:11" x14ac:dyDescent="0.2">
      <c r="G59" s="92"/>
      <c r="H59" s="91"/>
      <c r="I59" s="92"/>
      <c r="J59" s="92"/>
      <c r="K59" s="91"/>
    </row>
    <row r="60" spans="5:11" x14ac:dyDescent="0.2">
      <c r="G60" s="92"/>
      <c r="H60" s="91"/>
      <c r="I60" s="92"/>
      <c r="J60" s="92"/>
      <c r="K60" s="91"/>
    </row>
    <row r="61" spans="5:11" x14ac:dyDescent="0.2">
      <c r="G61" s="92"/>
      <c r="H61" s="91"/>
      <c r="I61" s="92"/>
      <c r="J61" s="92"/>
      <c r="K61" s="91"/>
    </row>
    <row r="62" spans="5:11" x14ac:dyDescent="0.2">
      <c r="G62" s="92"/>
      <c r="H62" s="91"/>
      <c r="I62" s="92"/>
      <c r="J62" s="92"/>
      <c r="K62" s="91"/>
    </row>
    <row r="63" spans="5:11" x14ac:dyDescent="0.2">
      <c r="G63" s="92"/>
      <c r="H63" s="91"/>
      <c r="I63" s="92"/>
      <c r="J63" s="92"/>
      <c r="K63" s="91"/>
    </row>
  </sheetData>
  <sheetProtection algorithmName="SHA-512" hashValue="xURgTeDGcgBk09ZH5XdG8hikOu7bH4+rua1Ex8eTbsZhf09p4qHgaIMUX/U9I0955/UYwGmTtKN94kD7GGkAFw==" saltValue="ojhrrLUSZ93ieF/K3BTJdA==" spinCount="100000" sheet="1" objects="1" scenarios="1"/>
  <mergeCells count="4">
    <mergeCell ref="A1:L1"/>
    <mergeCell ref="A2:L2"/>
    <mergeCell ref="E3:G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VIG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Elias Romero Cruz</dc:creator>
  <cp:lastModifiedBy>German Elias Romero Cruz</cp:lastModifiedBy>
  <dcterms:created xsi:type="dcterms:W3CDTF">2018-12-07T17:51:40Z</dcterms:created>
  <dcterms:modified xsi:type="dcterms:W3CDTF">2018-12-07T17:54:31Z</dcterms:modified>
</cp:coreProperties>
</file>