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rman.romero\Documents\ART\FINANCIERA\Ejecucion presupuestal\Informes página web\2018\09 Septiembre\"/>
    </mc:Choice>
  </mc:AlternateContent>
  <xr:revisionPtr revIDLastSave="0" documentId="13_ncr:1_{93855C1C-DD67-42DD-8796-E074F9B11AD0}" xr6:coauthVersionLast="40" xr6:coauthVersionMax="40" xr10:uidLastSave="{00000000-0000-0000-0000-000000000000}"/>
  <bookViews>
    <workbookView xWindow="0" yWindow="0" windowWidth="20490" windowHeight="6930" xr2:uid="{00000000-000D-0000-FFFF-FFFF00000000}"/>
  </bookViews>
  <sheets>
    <sheet name="SEPTIEMBRE" sheetId="1" r:id="rId1"/>
  </sheets>
  <definedNames>
    <definedName name="_xlnm._FilterDatabase" localSheetId="0" hidden="1">SEPTIEMBRE!$A$3:$K$98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7" i="1" l="1"/>
  <c r="N89" i="1" l="1"/>
  <c r="M86" i="1"/>
  <c r="L86" i="1"/>
  <c r="N112" i="1" l="1"/>
  <c r="N111" i="1"/>
  <c r="N110" i="1"/>
  <c r="N109" i="1"/>
  <c r="N108" i="1"/>
  <c r="N107" i="1"/>
  <c r="N106" i="1"/>
  <c r="N105" i="1"/>
  <c r="N104" i="1"/>
  <c r="N103" i="1"/>
  <c r="N102" i="1"/>
  <c r="N100" i="1"/>
  <c r="N99" i="1"/>
  <c r="N97" i="1"/>
  <c r="N96" i="1"/>
  <c r="N94" i="1"/>
  <c r="N93" i="1" s="1"/>
  <c r="N92" i="1"/>
  <c r="N91" i="1"/>
  <c r="N88" i="1"/>
  <c r="N87" i="1"/>
  <c r="N85" i="1"/>
  <c r="N84" i="1"/>
  <c r="N82" i="1"/>
  <c r="N81" i="1" s="1"/>
  <c r="N80" i="1"/>
  <c r="N79" i="1"/>
  <c r="N78" i="1"/>
  <c r="N77" i="1"/>
  <c r="N76" i="1"/>
  <c r="N74" i="1"/>
  <c r="N73" i="1" s="1"/>
  <c r="N72" i="1"/>
  <c r="N71" i="1"/>
  <c r="N70" i="1"/>
  <c r="N68" i="1"/>
  <c r="N67" i="1"/>
  <c r="N66" i="1"/>
  <c r="N65" i="1"/>
  <c r="N64" i="1"/>
  <c r="N63" i="1"/>
  <c r="N61" i="1"/>
  <c r="N60" i="1"/>
  <c r="N59" i="1"/>
  <c r="N58" i="1"/>
  <c r="N57" i="1"/>
  <c r="N56" i="1"/>
  <c r="N54" i="1"/>
  <c r="N53" i="1"/>
  <c r="N51" i="1"/>
  <c r="N50" i="1"/>
  <c r="N47" i="1"/>
  <c r="N46" i="1" s="1"/>
  <c r="N45" i="1"/>
  <c r="N44" i="1" s="1"/>
  <c r="N41" i="1"/>
  <c r="N40" i="1"/>
  <c r="N39" i="1"/>
  <c r="N38" i="1"/>
  <c r="N37" i="1"/>
  <c r="N36" i="1"/>
  <c r="N35" i="1"/>
  <c r="N34" i="1"/>
  <c r="N32" i="1"/>
  <c r="N31" i="1"/>
  <c r="N30" i="1"/>
  <c r="N27" i="1"/>
  <c r="N26" i="1"/>
  <c r="N24" i="1"/>
  <c r="N23" i="1"/>
  <c r="N21" i="1"/>
  <c r="N20" i="1"/>
  <c r="N19" i="1"/>
  <c r="N18" i="1"/>
  <c r="N17" i="1"/>
  <c r="N16" i="1"/>
  <c r="N15" i="1"/>
  <c r="N14" i="1"/>
  <c r="N13" i="1"/>
  <c r="N11" i="1"/>
  <c r="N10" i="1"/>
  <c r="N8" i="1"/>
  <c r="N6" i="1"/>
  <c r="L95" i="1"/>
  <c r="L113" i="1"/>
  <c r="M113" i="1"/>
  <c r="L98" i="1"/>
  <c r="M98" i="1"/>
  <c r="M95" i="1"/>
  <c r="L93" i="1"/>
  <c r="M93" i="1"/>
  <c r="L90" i="1"/>
  <c r="M90" i="1"/>
  <c r="L83" i="1"/>
  <c r="M83" i="1"/>
  <c r="L81" i="1"/>
  <c r="M81" i="1"/>
  <c r="L75" i="1"/>
  <c r="M75" i="1"/>
  <c r="L73" i="1"/>
  <c r="M73" i="1"/>
  <c r="L69" i="1"/>
  <c r="M69" i="1"/>
  <c r="L62" i="1"/>
  <c r="M62" i="1"/>
  <c r="L55" i="1"/>
  <c r="M55" i="1"/>
  <c r="L52" i="1"/>
  <c r="M52" i="1"/>
  <c r="L49" i="1"/>
  <c r="M49" i="1"/>
  <c r="L46" i="1"/>
  <c r="M46" i="1"/>
  <c r="L44" i="1"/>
  <c r="M44" i="1"/>
  <c r="L33" i="1"/>
  <c r="M33" i="1"/>
  <c r="L29" i="1"/>
  <c r="M29" i="1"/>
  <c r="L25" i="1"/>
  <c r="M25" i="1"/>
  <c r="L22" i="1"/>
  <c r="M22" i="1"/>
  <c r="L12" i="1"/>
  <c r="M12" i="1"/>
  <c r="L9" i="1"/>
  <c r="M9" i="1"/>
  <c r="L5" i="1"/>
  <c r="M5" i="1"/>
  <c r="N113" i="1" l="1"/>
  <c r="L48" i="1"/>
  <c r="N86" i="1"/>
  <c r="M48" i="1"/>
  <c r="M42" i="1" s="1"/>
  <c r="M43" i="1"/>
  <c r="N9" i="1"/>
  <c r="N98" i="1"/>
  <c r="N90" i="1"/>
  <c r="N75" i="1"/>
  <c r="N52" i="1"/>
  <c r="N5" i="1"/>
  <c r="N25" i="1"/>
  <c r="N33" i="1"/>
  <c r="N62" i="1"/>
  <c r="N69" i="1"/>
  <c r="N83" i="1"/>
  <c r="N95" i="1"/>
  <c r="N12" i="1"/>
  <c r="N22" i="1"/>
  <c r="N55" i="1"/>
  <c r="N29" i="1"/>
  <c r="N28" i="1" s="1"/>
  <c r="N49" i="1"/>
  <c r="N43" i="1"/>
  <c r="L43" i="1"/>
  <c r="M28" i="1"/>
  <c r="M4" i="1" s="1"/>
  <c r="L28" i="1"/>
  <c r="L4" i="1" s="1"/>
  <c r="N48" i="1" l="1"/>
  <c r="N42" i="1" s="1"/>
  <c r="M101" i="1"/>
  <c r="M114" i="1" s="1"/>
  <c r="N4" i="1"/>
  <c r="L42" i="1"/>
  <c r="N101" i="1" l="1"/>
  <c r="N114" i="1" s="1"/>
  <c r="L101" i="1"/>
  <c r="L114" i="1" s="1"/>
</calcChain>
</file>

<file path=xl/sharedStrings.xml><?xml version="1.0" encoding="utf-8"?>
<sst xmlns="http://schemas.openxmlformats.org/spreadsheetml/2006/main" count="869" uniqueCount="155">
  <si>
    <t>CTA</t>
  </si>
  <si>
    <t>SUBC</t>
  </si>
  <si>
    <t>OBJG</t>
  </si>
  <si>
    <t>ORD</t>
  </si>
  <si>
    <t>CONCEPTO</t>
  </si>
  <si>
    <t>A</t>
  </si>
  <si>
    <t>10</t>
  </si>
  <si>
    <t>11</t>
  </si>
  <si>
    <t>1</t>
  </si>
  <si>
    <t>GASTOS DE PERSONAL</t>
  </si>
  <si>
    <t>0</t>
  </si>
  <si>
    <t>SUELDOS DE PERSONAL DE NOMINA</t>
  </si>
  <si>
    <t>SUELDOS</t>
  </si>
  <si>
    <t>2</t>
  </si>
  <si>
    <t>SUELDOS DE VACACIONES</t>
  </si>
  <si>
    <t>4</t>
  </si>
  <si>
    <t>INCAPACIDADES Y LICENCIA DE MATERNIDAD</t>
  </si>
  <si>
    <t>PRIMA TECNICA</t>
  </si>
  <si>
    <t>PRIMA TECNICA SALARIAL</t>
  </si>
  <si>
    <t>PRIMA TECNICA NO SALARIAL</t>
  </si>
  <si>
    <t>5</t>
  </si>
  <si>
    <t>OTROS</t>
  </si>
  <si>
    <t>BONIFICACION POR SERVICIOS PRESTADOS</t>
  </si>
  <si>
    <t>BONIFICACION ESPECIAL DE RECREACION</t>
  </si>
  <si>
    <t>12</t>
  </si>
  <si>
    <t>SUBSIDIO DE ALIMENTACION</t>
  </si>
  <si>
    <t>13</t>
  </si>
  <si>
    <t>AUXILIO DE TRANSPORTE</t>
  </si>
  <si>
    <t>14</t>
  </si>
  <si>
    <t>PRIMA DE SERVICIO</t>
  </si>
  <si>
    <t>15</t>
  </si>
  <si>
    <t>PRIMA DE VACACIONES</t>
  </si>
  <si>
    <t>16</t>
  </si>
  <si>
    <t>PRIMA DE NAVIDAD</t>
  </si>
  <si>
    <t>47</t>
  </si>
  <si>
    <t>PRIMA DE COORDINACION</t>
  </si>
  <si>
    <t>92</t>
  </si>
  <si>
    <t>BONIFICACION DE DIRECCION</t>
  </si>
  <si>
    <t>8</t>
  </si>
  <si>
    <t>9</t>
  </si>
  <si>
    <t>HORAS EXTRAS, DIAS FESTIVOS E INDEMNIZACION POR VACACIONES</t>
  </si>
  <si>
    <t>HORAS EXTRAS</t>
  </si>
  <si>
    <t>3</t>
  </si>
  <si>
    <t>INDEMNIZACION POR VACACIONES</t>
  </si>
  <si>
    <t>SERVICIOS PERSONALES INDIRECTOS</t>
  </si>
  <si>
    <t>HONORARIOS</t>
  </si>
  <si>
    <t>REMUNERACION SERVICIOS TECNICOS</t>
  </si>
  <si>
    <t>CONTRIBUCIONES INHERENTES A LA NOMINA SECTOR PRIVADO Y PUBLICO</t>
  </si>
  <si>
    <t>ADMINISTRADAS POR EL SECTOR PRIVADO</t>
  </si>
  <si>
    <t>CAJAS DE COMPENSACION PRIVADAS</t>
  </si>
  <si>
    <t>FONDOS ADMINISTRADORES DE PENSIONES PRIVADOS</t>
  </si>
  <si>
    <t>EMPRESAS PRIVADAS PROMOTORAS DE SALUD</t>
  </si>
  <si>
    <t>ADMINISTRADAS POR EL SECTOR PUBLICO</t>
  </si>
  <si>
    <t>FONDO NACIONAL DEL AHORRO</t>
  </si>
  <si>
    <t>FONDOS ADMINISTRADORES DE PENSIONES PUBLICOS</t>
  </si>
  <si>
    <t>6</t>
  </si>
  <si>
    <t>EMPRESAS PUBLICAS PROMOTORAS DE SALUD</t>
  </si>
  <si>
    <t>7</t>
  </si>
  <si>
    <t>ADMINISTRADORAS PUBLICAS DE APORTES PARA ACCIDENTES DE TRABAJO Y ENFERMEDADES PROFESIONALES</t>
  </si>
  <si>
    <t>APORTES AL ICBF</t>
  </si>
  <si>
    <t>APORTES AL SENA</t>
  </si>
  <si>
    <t>APORTES A LA ESAP</t>
  </si>
  <si>
    <t>APORTES A ESCUELAS INDUSTRIALES E INSTITUTOS TECNICOS</t>
  </si>
  <si>
    <t>GASTOS GENERALES</t>
  </si>
  <si>
    <t>IMPUESTOS Y MULTAS</t>
  </si>
  <si>
    <t>50</t>
  </si>
  <si>
    <t>IMPUESTOS Y CONTRIBUCIONES</t>
  </si>
  <si>
    <t>IMPUESTO DE VEHICULO</t>
  </si>
  <si>
    <t>51</t>
  </si>
  <si>
    <t>MULTAS Y SANCIONES</t>
  </si>
  <si>
    <t>MULTAS</t>
  </si>
  <si>
    <t>ADQUISICION DE BIENES Y SERVICIOS</t>
  </si>
  <si>
    <t>COMPRA DE EQUIPO</t>
  </si>
  <si>
    <t>SOFTWARE</t>
  </si>
  <si>
    <t>25</t>
  </si>
  <si>
    <t>OTRAS COMPRAS DE EQUIPOS</t>
  </si>
  <si>
    <t>ENSERES Y EQUIPOS DE OFICINA</t>
  </si>
  <si>
    <t>EQUIPOS Y MAQUINAS PARA OFICINA</t>
  </si>
  <si>
    <t>MOBILIARIO Y ENSERES</t>
  </si>
  <si>
    <t>MATERIALES Y SUMINISTROS</t>
  </si>
  <si>
    <t>COMBUSTIBLE Y LUBRICANTES</t>
  </si>
  <si>
    <t>LLANTAS Y ACCESORIOS</t>
  </si>
  <si>
    <t>PAPELERIA, UTILES DE ESCRITORIO Y OFICINA</t>
  </si>
  <si>
    <t>17</t>
  </si>
  <si>
    <t>PRODUCTOS DE ASEO Y LIMPIEZA</t>
  </si>
  <si>
    <t>18</t>
  </si>
  <si>
    <t>PRODUCTOS DE CAFETERIA Y RESTAURANTE</t>
  </si>
  <si>
    <t>23</t>
  </si>
  <si>
    <t>OTROS MATERIALES Y SUMINISTROS</t>
  </si>
  <si>
    <t>MANTENIMIENTO</t>
  </si>
  <si>
    <t>MANTENIMIENTO DE BIENES INMUEBLES</t>
  </si>
  <si>
    <t>MANTENIMIENTO DE BIENES MUEBLES, EQUIPOS Y ENSERES</t>
  </si>
  <si>
    <t>SERVICIO DE ASEO</t>
  </si>
  <si>
    <t>SERVICIO DE CAFETERIA Y RESTAURANTE</t>
  </si>
  <si>
    <t>SERVICIO DE SEGURIDAD Y VIGILANCIA</t>
  </si>
  <si>
    <t>MANTENIMIENTO DE OTROS BIENES</t>
  </si>
  <si>
    <t>COMUNICACIONES Y TRANSPORTES</t>
  </si>
  <si>
    <t>CORREO</t>
  </si>
  <si>
    <t>EMBALAJE Y ACARREO</t>
  </si>
  <si>
    <t>TRANSPORTE</t>
  </si>
  <si>
    <t>IMPRESOS Y PUBLICACIONES</t>
  </si>
  <si>
    <t>OTROS GASTOS POR IMPRESOS Y PUBLICACIONES</t>
  </si>
  <si>
    <t>SERVICIOS PUBLICOS</t>
  </si>
  <si>
    <t>ACUEDUCTO ALCANTARILLADO Y ASEO</t>
  </si>
  <si>
    <t>ENERGIA</t>
  </si>
  <si>
    <t>TELEFONIA MOVIL CELULAR</t>
  </si>
  <si>
    <t>TELEFONO,FAX Y OTROS</t>
  </si>
  <si>
    <t>OTROS SERVICIOS PÚBLICOS</t>
  </si>
  <si>
    <t>SEGUROS</t>
  </si>
  <si>
    <t>SEGUROS GENERALES</t>
  </si>
  <si>
    <t>ARRENDAMIENTOS</t>
  </si>
  <si>
    <t>ARRENDAMIENTOS BIENES MUEBLES</t>
  </si>
  <si>
    <t>ARRENDAMIENTOS BIENES INMUEBLES</t>
  </si>
  <si>
    <t>VIATICOS Y GASTOS DE VIAJE</t>
  </si>
  <si>
    <t>VIATICOS Y GASTOS DE VIAJE AL EXTERIOR</t>
  </si>
  <si>
    <t>VIATICOS Y GASTOS DE VIAJE AL INTERIOR</t>
  </si>
  <si>
    <t>GASTOS JUDICIALES</t>
  </si>
  <si>
    <t>21</t>
  </si>
  <si>
    <t>CAPACITACION, BIENESTAR SOCIAL Y ESTIMULOS</t>
  </si>
  <si>
    <t>SERVICIOS DE BIENESTAR SOCIAL</t>
  </si>
  <si>
    <t>SERVICIOS DE CAPACITACION</t>
  </si>
  <si>
    <t>40</t>
  </si>
  <si>
    <t>OTROS GASTOS POR ADQUISICION DE BIENES</t>
  </si>
  <si>
    <t>OTROS GASTOS  ADQUISICION BIENES</t>
  </si>
  <si>
    <t>41</t>
  </si>
  <si>
    <t>OTROS GASTOS POR ADQUISICION DE SERVICIOS</t>
  </si>
  <si>
    <t>SERVICIOS MÉDICOS Y HOSPITALARIOS</t>
  </si>
  <si>
    <t>TRANSFERENCIAS CORRIENTES</t>
  </si>
  <si>
    <t>CUOTA DE AUDITAJE CONTRANAL</t>
  </si>
  <si>
    <t>CONTRACREDITO</t>
  </si>
  <si>
    <t>CREDITO</t>
  </si>
  <si>
    <t>SITACION</t>
  </si>
  <si>
    <t>RECURSO</t>
  </si>
  <si>
    <t>MODIFICACIONES</t>
  </si>
  <si>
    <t>PRESUPUESTO
INICIAL</t>
  </si>
  <si>
    <t>PRESUPUESTO FINAL DEL PERIODO</t>
  </si>
  <si>
    <t>SUBORD</t>
  </si>
  <si>
    <t>SENTENCIAS Y CONCILIACIONES</t>
  </si>
  <si>
    <t>C</t>
  </si>
  <si>
    <t>1710</t>
  </si>
  <si>
    <t>1100</t>
  </si>
  <si>
    <t>1799</t>
  </si>
  <si>
    <t>FUENTE</t>
  </si>
  <si>
    <t>Nación</t>
  </si>
  <si>
    <t>CSF</t>
  </si>
  <si>
    <t>IMPLEMENTACIÓN DE MECANISMOS DE PLANIFICACIÓN PARTICIPATIVA Y FORTALECIMIENTO DE CAPACIDADES A LOS ACTORES TERRITORIALES EN ZONAS PRIORIZADAS POR EL ACUERDO DE PAZ Y EL POSCONFLICTO A NIVEL  NACIONAL</t>
  </si>
  <si>
    <t>IMPLEMENTACIÓN DE ACTIVIDADES PARA LA REACTIVACIÓN ECONÓMICA, SOCIAL Y AMBIENTAL EN LAS ZONAS FOCALIZADAS POR LOS PROGRAMAS DE DESARROLLO CON ENFOQUE TERRITORIAL - PDETNIVEL  NACIONAL</t>
  </si>
  <si>
    <t>IMPLEMENTACIÓN DE ESTRATEGIAS DE COFINANCIACIÓN EN EL MARCO DE LOS PROGRAMAS DE DESARROLLO CON ENFOQUE TERRITORIAL  NACIONAL - PREVIO CONCEPTO DNP</t>
  </si>
  <si>
    <t>IMPLEMENTACIÓN DE OBRAS DE PEQUEÑA Y MEDIANA INFRAESTRUCTURA PARA EL DESARROLLO DE LOS TERRITORIOS AFECTADOS POR EL CONFLICTO ARMADO Y CULTIVOS DE USO ILÍCITO</t>
  </si>
  <si>
    <t>IMPLEMENTACIÓN DE ACTIVIDADES DE FORTALECIMIENTO INSTITUCIONAL, SOCIAL Y COMUNITARIO EN ZONAS AFECTADAS POR EL CONFLICTO ARMADO Y POR LOS CULTIVOS DE USO ILÍCITO</t>
  </si>
  <si>
    <t>IMPLEMENTACIÓN DE LAS TECNOLOGÍAS DE INFORMACIÓN Y COMUNICACIONES PARA LA RENOVACIÓN DEL TERRITORIO  NACIONAL</t>
  </si>
  <si>
    <t>SUBTOTAL FUNCIONAMIENTO</t>
  </si>
  <si>
    <t>SUBTOTAL INVERSION</t>
  </si>
  <si>
    <t>TOTAL PRESUPUESTO 2018</t>
  </si>
  <si>
    <t>1719 00- AGENCIA DE RENOVACION DEL TERRITORIO - MODIFICACIONES PRESUPUESTALES SEPTIEMBRE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</si>
</sst>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9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8"/>
      <name val="Arial Narrow"/>
      <family val="2"/>
    </font>
    <font>
      <sz val="8"/>
      <name val="Arial Narrow"/>
      <family val="2"/>
    </font>
    <font>
      <b/>
      <sz val="8"/>
      <color theme="0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8"/>
      <color theme="1"/>
      <name val="Arial Narrow"/>
      <family val="2"/>
    </font>
    <font>
      <b/>
      <sz val="14"/>
      <color rgb="FF000000"/>
      <name val="Arial Narrow"/>
      <family val="2"/>
    </font>
    <font>
      <b/>
      <sz val="11"/>
      <color theme="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249977111117893"/>
        <bgColor rgb="FFDCDCDC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9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/>
      <top style="double">
        <color indexed="64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11">
    <xf numFmtId="0" fontId="0" fillId="0" borderId="0" xfId="0" applyFont="1" applyFill="1" applyBorder="1"/>
    <xf numFmtId="0" fontId="3" fillId="0" borderId="0" xfId="0" applyFont="1" applyFill="1" applyBorder="1"/>
    <xf numFmtId="0" fontId="2" fillId="0" borderId="0" xfId="0" applyFont="1" applyFill="1" applyBorder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/>
    <xf numFmtId="41" fontId="3" fillId="0" borderId="0" xfId="1" applyFont="1" applyFill="1" applyBorder="1"/>
    <xf numFmtId="0" fontId="7" fillId="6" borderId="0" xfId="0" applyFont="1" applyFill="1" applyBorder="1"/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4" fillId="6" borderId="0" xfId="0" applyNumberFormat="1" applyFont="1" applyFill="1" applyBorder="1" applyAlignment="1">
      <alignment horizontal="center" vertical="center" wrapText="1" readingOrder="1"/>
    </xf>
    <xf numFmtId="41" fontId="3" fillId="0" borderId="0" xfId="1" applyFont="1" applyFill="1" applyBorder="1" applyAlignment="1">
      <alignment horizontal="center"/>
    </xf>
    <xf numFmtId="41" fontId="3" fillId="0" borderId="0" xfId="0" applyNumberFormat="1" applyFont="1" applyFill="1" applyBorder="1" applyAlignment="1">
      <alignment horizontal="center" vertical="center"/>
    </xf>
    <xf numFmtId="0" fontId="8" fillId="6" borderId="0" xfId="0" applyNumberFormat="1" applyFont="1" applyFill="1" applyBorder="1" applyAlignment="1">
      <alignment vertical="top" readingOrder="1"/>
    </xf>
    <xf numFmtId="41" fontId="11" fillId="5" borderId="6" xfId="1" applyFont="1" applyFill="1" applyBorder="1" applyAlignment="1">
      <alignment horizontal="center" vertical="center"/>
    </xf>
    <xf numFmtId="0" fontId="9" fillId="5" borderId="10" xfId="0" applyNumberFormat="1" applyFont="1" applyFill="1" applyBorder="1" applyAlignment="1">
      <alignment horizontal="center" wrapText="1" readingOrder="1"/>
    </xf>
    <xf numFmtId="0" fontId="9" fillId="5" borderId="0" xfId="0" applyNumberFormat="1" applyFont="1" applyFill="1" applyBorder="1" applyAlignment="1">
      <alignment horizontal="center" wrapText="1" readingOrder="1"/>
    </xf>
    <xf numFmtId="0" fontId="9" fillId="5" borderId="0" xfId="0" applyNumberFormat="1" applyFont="1" applyFill="1" applyBorder="1" applyAlignment="1">
      <alignment vertical="center" wrapText="1" readingOrder="1"/>
    </xf>
    <xf numFmtId="41" fontId="9" fillId="5" borderId="0" xfId="1" applyFont="1" applyFill="1" applyBorder="1" applyAlignment="1">
      <alignment vertical="center" wrapText="1" readingOrder="1"/>
    </xf>
    <xf numFmtId="0" fontId="12" fillId="3" borderId="13" xfId="0" applyNumberFormat="1" applyFont="1" applyFill="1" applyBorder="1" applyAlignment="1">
      <alignment horizontal="center" wrapText="1" readingOrder="1"/>
    </xf>
    <xf numFmtId="0" fontId="12" fillId="3" borderId="14" xfId="0" applyNumberFormat="1" applyFont="1" applyFill="1" applyBorder="1" applyAlignment="1">
      <alignment horizontal="center" wrapText="1" readingOrder="1"/>
    </xf>
    <xf numFmtId="0" fontId="12" fillId="3" borderId="14" xfId="0" applyNumberFormat="1" applyFont="1" applyFill="1" applyBorder="1" applyAlignment="1">
      <alignment horizontal="center" vertical="center" wrapText="1" readingOrder="1"/>
    </xf>
    <xf numFmtId="0" fontId="12" fillId="3" borderId="14" xfId="0" applyFont="1" applyFill="1" applyBorder="1" applyAlignment="1">
      <alignment horizontal="center" vertical="center"/>
    </xf>
    <xf numFmtId="0" fontId="12" fillId="3" borderId="14" xfId="0" applyNumberFormat="1" applyFont="1" applyFill="1" applyBorder="1" applyAlignment="1">
      <alignment vertical="center" wrapText="1" readingOrder="1"/>
    </xf>
    <xf numFmtId="41" fontId="12" fillId="3" borderId="14" xfId="1" applyFont="1" applyFill="1" applyBorder="1" applyAlignment="1">
      <alignment horizontal="right" vertical="center" wrapText="1" readingOrder="1"/>
    </xf>
    <xf numFmtId="41" fontId="12" fillId="3" borderId="15" xfId="1" applyFont="1" applyFill="1" applyBorder="1" applyAlignment="1">
      <alignment horizontal="right" vertical="center" wrapText="1" readingOrder="1"/>
    </xf>
    <xf numFmtId="0" fontId="13" fillId="0" borderId="10" xfId="0" applyNumberFormat="1" applyFont="1" applyFill="1" applyBorder="1" applyAlignment="1">
      <alignment horizontal="center" wrapText="1" readingOrder="1"/>
    </xf>
    <xf numFmtId="0" fontId="13" fillId="0" borderId="0" xfId="0" applyNumberFormat="1" applyFont="1" applyFill="1" applyBorder="1" applyAlignment="1">
      <alignment horizontal="center" wrapText="1" readingOrder="1"/>
    </xf>
    <xf numFmtId="0" fontId="14" fillId="0" borderId="0" xfId="0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vertical="center" wrapText="1" readingOrder="1"/>
    </xf>
    <xf numFmtId="41" fontId="13" fillId="0" borderId="0" xfId="1" applyFont="1" applyFill="1" applyBorder="1" applyAlignment="1">
      <alignment horizontal="right" vertical="center" wrapText="1" readingOrder="1"/>
    </xf>
    <xf numFmtId="41" fontId="14" fillId="0" borderId="0" xfId="1" applyFont="1" applyFill="1" applyBorder="1"/>
    <xf numFmtId="41" fontId="14" fillId="0" borderId="11" xfId="1" applyFont="1" applyFill="1" applyBorder="1"/>
    <xf numFmtId="0" fontId="15" fillId="3" borderId="13" xfId="0" applyNumberFormat="1" applyFont="1" applyFill="1" applyBorder="1" applyAlignment="1">
      <alignment horizontal="center" wrapText="1" readingOrder="1"/>
    </xf>
    <xf numFmtId="0" fontId="15" fillId="3" borderId="14" xfId="0" applyNumberFormat="1" applyFont="1" applyFill="1" applyBorder="1" applyAlignment="1">
      <alignment horizontal="center" wrapText="1" readingOrder="1"/>
    </xf>
    <xf numFmtId="0" fontId="15" fillId="3" borderId="14" xfId="0" applyNumberFormat="1" applyFont="1" applyFill="1" applyBorder="1" applyAlignment="1">
      <alignment horizontal="center" vertical="center" wrapText="1" readingOrder="1"/>
    </xf>
    <xf numFmtId="0" fontId="15" fillId="3" borderId="14" xfId="0" applyFont="1" applyFill="1" applyBorder="1" applyAlignment="1">
      <alignment horizontal="center" vertical="center"/>
    </xf>
    <xf numFmtId="0" fontId="15" fillId="3" borderId="14" xfId="0" applyNumberFormat="1" applyFont="1" applyFill="1" applyBorder="1" applyAlignment="1">
      <alignment vertical="center" wrapText="1" readingOrder="1"/>
    </xf>
    <xf numFmtId="41" fontId="15" fillId="3" borderId="14" xfId="1" applyFont="1" applyFill="1" applyBorder="1" applyAlignment="1">
      <alignment vertical="center" wrapText="1" readingOrder="1"/>
    </xf>
    <xf numFmtId="41" fontId="15" fillId="3" borderId="15" xfId="1" applyFont="1" applyFill="1" applyBorder="1" applyAlignment="1">
      <alignment vertical="center" wrapText="1" readingOrder="1"/>
    </xf>
    <xf numFmtId="0" fontId="14" fillId="0" borderId="10" xfId="0" applyNumberFormat="1" applyFont="1" applyFill="1" applyBorder="1" applyAlignment="1">
      <alignment horizontal="center" wrapText="1" readingOrder="1"/>
    </xf>
    <xf numFmtId="0" fontId="14" fillId="0" borderId="0" xfId="0" applyNumberFormat="1" applyFont="1" applyFill="1" applyBorder="1" applyAlignment="1">
      <alignment horizontal="center" wrapText="1" readingOrder="1"/>
    </xf>
    <xf numFmtId="0" fontId="14" fillId="0" borderId="0" xfId="0" applyNumberFormat="1" applyFont="1" applyFill="1" applyBorder="1" applyAlignment="1">
      <alignment vertical="center" wrapText="1" readingOrder="1"/>
    </xf>
    <xf numFmtId="41" fontId="14" fillId="0" borderId="0" xfId="1" applyFont="1" applyFill="1" applyBorder="1" applyAlignment="1">
      <alignment horizontal="right" vertical="center" wrapText="1" readingOrder="1"/>
    </xf>
    <xf numFmtId="41" fontId="12" fillId="3" borderId="14" xfId="1" applyFont="1" applyFill="1" applyBorder="1" applyAlignment="1">
      <alignment vertical="center" wrapText="1" readingOrder="1"/>
    </xf>
    <xf numFmtId="41" fontId="12" fillId="3" borderId="15" xfId="1" applyFont="1" applyFill="1" applyBorder="1" applyAlignment="1">
      <alignment vertical="center" wrapText="1" readingOrder="1"/>
    </xf>
    <xf numFmtId="0" fontId="15" fillId="2" borderId="13" xfId="0" applyNumberFormat="1" applyFont="1" applyFill="1" applyBorder="1" applyAlignment="1">
      <alignment horizontal="center" wrapText="1" readingOrder="1"/>
    </xf>
    <xf numFmtId="0" fontId="15" fillId="2" borderId="14" xfId="0" applyNumberFormat="1" applyFont="1" applyFill="1" applyBorder="1" applyAlignment="1">
      <alignment horizontal="center" wrapText="1" readingOrder="1"/>
    </xf>
    <xf numFmtId="0" fontId="15" fillId="2" borderId="14" xfId="0" applyNumberFormat="1" applyFont="1" applyFill="1" applyBorder="1" applyAlignment="1">
      <alignment horizontal="center" vertical="center" wrapText="1" readingOrder="1"/>
    </xf>
    <xf numFmtId="0" fontId="15" fillId="2" borderId="14" xfId="0" applyFont="1" applyFill="1" applyBorder="1" applyAlignment="1">
      <alignment horizontal="center" vertical="center"/>
    </xf>
    <xf numFmtId="0" fontId="15" fillId="2" borderId="14" xfId="0" applyNumberFormat="1" applyFont="1" applyFill="1" applyBorder="1" applyAlignment="1">
      <alignment vertical="center" wrapText="1" readingOrder="1"/>
    </xf>
    <xf numFmtId="41" fontId="15" fillId="2" borderId="14" xfId="1" applyFont="1" applyFill="1" applyBorder="1" applyAlignment="1">
      <alignment vertical="center" wrapText="1" readingOrder="1"/>
    </xf>
    <xf numFmtId="41" fontId="15" fillId="2" borderId="15" xfId="1" applyFont="1" applyFill="1" applyBorder="1" applyAlignment="1">
      <alignment vertical="center" wrapText="1" readingOrder="1"/>
    </xf>
    <xf numFmtId="0" fontId="16" fillId="6" borderId="10" xfId="0" applyNumberFormat="1" applyFont="1" applyFill="1" applyBorder="1" applyAlignment="1">
      <alignment horizontal="center" wrapText="1" readingOrder="1"/>
    </xf>
    <xf numFmtId="0" fontId="16" fillId="6" borderId="0" xfId="0" applyNumberFormat="1" applyFont="1" applyFill="1" applyBorder="1" applyAlignment="1">
      <alignment horizontal="center" wrapText="1" readingOrder="1"/>
    </xf>
    <xf numFmtId="0" fontId="16" fillId="6" borderId="0" xfId="0" applyNumberFormat="1" applyFont="1" applyFill="1" applyBorder="1" applyAlignment="1">
      <alignment vertical="center" wrapText="1" readingOrder="1"/>
    </xf>
    <xf numFmtId="41" fontId="16" fillId="6" borderId="0" xfId="1" applyFont="1" applyFill="1" applyBorder="1" applyAlignment="1">
      <alignment horizontal="right" vertical="center" wrapText="1" readingOrder="1"/>
    </xf>
    <xf numFmtId="41" fontId="17" fillId="6" borderId="0" xfId="1" applyFont="1" applyFill="1" applyBorder="1"/>
    <xf numFmtId="41" fontId="17" fillId="6" borderId="11" xfId="1" applyFont="1" applyFill="1" applyBorder="1"/>
    <xf numFmtId="0" fontId="9" fillId="5" borderId="13" xfId="0" applyNumberFormat="1" applyFont="1" applyFill="1" applyBorder="1" applyAlignment="1">
      <alignment horizontal="center" wrapText="1" readingOrder="1"/>
    </xf>
    <xf numFmtId="0" fontId="9" fillId="5" borderId="14" xfId="0" applyNumberFormat="1" applyFont="1" applyFill="1" applyBorder="1" applyAlignment="1">
      <alignment horizontal="center" wrapText="1" readingOrder="1"/>
    </xf>
    <xf numFmtId="0" fontId="9" fillId="5" borderId="14" xfId="0" applyNumberFormat="1" applyFont="1" applyFill="1" applyBorder="1" applyAlignment="1">
      <alignment vertical="center" wrapText="1" readingOrder="1"/>
    </xf>
    <xf numFmtId="41" fontId="9" fillId="5" borderId="14" xfId="1" applyFont="1" applyFill="1" applyBorder="1" applyAlignment="1">
      <alignment vertical="center" wrapText="1" readingOrder="1"/>
    </xf>
    <xf numFmtId="41" fontId="9" fillId="5" borderId="15" xfId="1" applyFont="1" applyFill="1" applyBorder="1" applyAlignment="1">
      <alignment vertical="center" wrapText="1" readingOrder="1"/>
    </xf>
    <xf numFmtId="41" fontId="15" fillId="2" borderId="14" xfId="1" applyFont="1" applyFill="1" applyBorder="1" applyAlignment="1">
      <alignment horizontal="right" vertical="center" wrapText="1" readingOrder="1"/>
    </xf>
    <xf numFmtId="41" fontId="15" fillId="2" borderId="15" xfId="1" applyFont="1" applyFill="1" applyBorder="1" applyAlignment="1">
      <alignment horizontal="right" vertical="center" wrapText="1" readingOrder="1"/>
    </xf>
    <xf numFmtId="0" fontId="18" fillId="0" borderId="0" xfId="0" applyNumberFormat="1" applyFont="1" applyFill="1" applyBorder="1" applyAlignment="1">
      <alignment horizontal="center" wrapText="1" readingOrder="1"/>
    </xf>
    <xf numFmtId="41" fontId="18" fillId="0" borderId="0" xfId="1" applyFont="1" applyFill="1" applyBorder="1" applyAlignment="1">
      <alignment horizontal="right" vertical="center" wrapText="1" readingOrder="1"/>
    </xf>
    <xf numFmtId="0" fontId="14" fillId="0" borderId="0" xfId="0" applyFont="1" applyFill="1" applyBorder="1"/>
    <xf numFmtId="41" fontId="15" fillId="2" borderId="14" xfId="1" applyFont="1" applyFill="1" applyBorder="1" applyAlignment="1">
      <alignment horizontal="center" wrapText="1" readingOrder="1"/>
    </xf>
    <xf numFmtId="41" fontId="15" fillId="2" borderId="15" xfId="1" applyFont="1" applyFill="1" applyBorder="1" applyAlignment="1">
      <alignment horizontal="center" wrapText="1" readingOrder="1"/>
    </xf>
    <xf numFmtId="0" fontId="15" fillId="7" borderId="13" xfId="0" applyNumberFormat="1" applyFont="1" applyFill="1" applyBorder="1" applyAlignment="1">
      <alignment horizontal="center" wrapText="1" readingOrder="1"/>
    </xf>
    <xf numFmtId="0" fontId="15" fillId="7" borderId="14" xfId="0" applyNumberFormat="1" applyFont="1" applyFill="1" applyBorder="1" applyAlignment="1">
      <alignment horizontal="center" wrapText="1" readingOrder="1"/>
    </xf>
    <xf numFmtId="0" fontId="15" fillId="7" borderId="14" xfId="0" applyFont="1" applyFill="1" applyBorder="1" applyAlignment="1">
      <alignment horizontal="center" vertical="center"/>
    </xf>
    <xf numFmtId="0" fontId="15" fillId="7" borderId="14" xfId="0" applyNumberFormat="1" applyFont="1" applyFill="1" applyBorder="1" applyAlignment="1">
      <alignment vertical="center" wrapText="1" readingOrder="1"/>
    </xf>
    <xf numFmtId="41" fontId="15" fillId="7" borderId="14" xfId="1" applyFont="1" applyFill="1" applyBorder="1" applyAlignment="1">
      <alignment horizontal="right" vertical="center" wrapText="1" readingOrder="1"/>
    </xf>
    <xf numFmtId="41" fontId="15" fillId="7" borderId="14" xfId="1" applyFont="1" applyFill="1" applyBorder="1"/>
    <xf numFmtId="41" fontId="15" fillId="7" borderId="15" xfId="1" applyFont="1" applyFill="1" applyBorder="1"/>
    <xf numFmtId="0" fontId="11" fillId="5" borderId="13" xfId="0" applyNumberFormat="1" applyFont="1" applyFill="1" applyBorder="1" applyAlignment="1">
      <alignment horizontal="center" wrapText="1" readingOrder="1"/>
    </xf>
    <xf numFmtId="0" fontId="11" fillId="5" borderId="14" xfId="0" applyNumberFormat="1" applyFont="1" applyFill="1" applyBorder="1" applyAlignment="1">
      <alignment horizontal="center" wrapText="1" readingOrder="1"/>
    </xf>
    <xf numFmtId="0" fontId="11" fillId="5" borderId="14" xfId="0" applyNumberFormat="1" applyFont="1" applyFill="1" applyBorder="1" applyAlignment="1">
      <alignment horizontal="center" vertical="center" wrapText="1" readingOrder="1"/>
    </xf>
    <xf numFmtId="0" fontId="11" fillId="5" borderId="14" xfId="0" applyNumberFormat="1" applyFont="1" applyFill="1" applyBorder="1" applyAlignment="1">
      <alignment vertical="center" wrapText="1" readingOrder="1"/>
    </xf>
    <xf numFmtId="41" fontId="11" fillId="5" borderId="14" xfId="1" applyFont="1" applyFill="1" applyBorder="1" applyAlignment="1">
      <alignment vertical="center" wrapText="1" readingOrder="1"/>
    </xf>
    <xf numFmtId="41" fontId="11" fillId="5" borderId="15" xfId="1" applyFont="1" applyFill="1" applyBorder="1" applyAlignment="1">
      <alignment vertical="center" wrapText="1" readingOrder="1"/>
    </xf>
    <xf numFmtId="0" fontId="14" fillId="0" borderId="0" xfId="0" applyFont="1" applyFill="1" applyBorder="1" applyAlignment="1">
      <alignment horizontal="center"/>
    </xf>
    <xf numFmtId="41" fontId="14" fillId="0" borderId="0" xfId="1" applyFont="1" applyFill="1" applyBorder="1" applyAlignment="1"/>
    <xf numFmtId="41" fontId="14" fillId="0" borderId="11" xfId="1" applyFont="1" applyFill="1" applyBorder="1" applyAlignment="1"/>
    <xf numFmtId="0" fontId="9" fillId="5" borderId="16" xfId="0" applyNumberFormat="1" applyFont="1" applyFill="1" applyBorder="1" applyAlignment="1">
      <alignment horizontal="center" wrapText="1" readingOrder="1"/>
    </xf>
    <xf numFmtId="0" fontId="9" fillId="5" borderId="17" xfId="0" applyNumberFormat="1" applyFont="1" applyFill="1" applyBorder="1" applyAlignment="1">
      <alignment horizontal="center" wrapText="1" readingOrder="1"/>
    </xf>
    <xf numFmtId="0" fontId="9" fillId="5" borderId="17" xfId="0" applyNumberFormat="1" applyFont="1" applyFill="1" applyBorder="1" applyAlignment="1">
      <alignment vertical="center" wrapText="1" readingOrder="1"/>
    </xf>
    <xf numFmtId="41" fontId="9" fillId="5" borderId="17" xfId="1" applyFont="1" applyFill="1" applyBorder="1" applyAlignment="1">
      <alignment vertical="center" wrapText="1" readingOrder="1"/>
    </xf>
    <xf numFmtId="41" fontId="9" fillId="5" borderId="18" xfId="1" applyFont="1" applyFill="1" applyBorder="1" applyAlignment="1">
      <alignment vertical="center" wrapText="1" readingOrder="1"/>
    </xf>
    <xf numFmtId="0" fontId="14" fillId="0" borderId="10" xfId="0" applyFont="1" applyFill="1" applyBorder="1" applyAlignment="1">
      <alignment horizontal="center" vertical="center"/>
    </xf>
    <xf numFmtId="41" fontId="14" fillId="0" borderId="0" xfId="1" applyFont="1" applyFill="1" applyBorder="1" applyAlignment="1">
      <alignment vertical="center"/>
    </xf>
    <xf numFmtId="41" fontId="14" fillId="0" borderId="11" xfId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0" fillId="6" borderId="12" xfId="0" applyNumberFormat="1" applyFont="1" applyFill="1" applyBorder="1" applyAlignment="1">
      <alignment horizontal="center" vertical="top" readingOrder="1"/>
    </xf>
    <xf numFmtId="0" fontId="11" fillId="5" borderId="2" xfId="0" applyNumberFormat="1" applyFont="1" applyFill="1" applyBorder="1" applyAlignment="1">
      <alignment horizontal="center" vertical="center" wrapText="1"/>
    </xf>
    <xf numFmtId="0" fontId="11" fillId="5" borderId="5" xfId="0" applyNumberFormat="1" applyFont="1" applyFill="1" applyBorder="1" applyAlignment="1">
      <alignment horizontal="center" vertical="center" wrapText="1"/>
    </xf>
    <xf numFmtId="0" fontId="11" fillId="4" borderId="2" xfId="0" applyNumberFormat="1" applyFont="1" applyFill="1" applyBorder="1" applyAlignment="1">
      <alignment horizontal="center" vertical="center" wrapText="1" readingOrder="1"/>
    </xf>
    <xf numFmtId="0" fontId="11" fillId="4" borderId="5" xfId="0" applyNumberFormat="1" applyFont="1" applyFill="1" applyBorder="1" applyAlignment="1">
      <alignment horizontal="center" vertical="center" wrapText="1" readingOrder="1"/>
    </xf>
    <xf numFmtId="41" fontId="11" fillId="4" borderId="2" xfId="1" applyFont="1" applyFill="1" applyBorder="1" applyAlignment="1">
      <alignment horizontal="center" vertical="center" wrapText="1" readingOrder="1"/>
    </xf>
    <xf numFmtId="41" fontId="11" fillId="4" borderId="5" xfId="1" applyFont="1" applyFill="1" applyBorder="1" applyAlignment="1">
      <alignment horizontal="center" vertical="center" wrapText="1" readingOrder="1"/>
    </xf>
    <xf numFmtId="41" fontId="11" fillId="5" borderId="8" xfId="1" applyFont="1" applyFill="1" applyBorder="1" applyAlignment="1">
      <alignment horizontal="center" vertical="center"/>
    </xf>
    <xf numFmtId="41" fontId="11" fillId="5" borderId="9" xfId="1" applyFont="1" applyFill="1" applyBorder="1" applyAlignment="1">
      <alignment horizontal="center" vertical="center"/>
    </xf>
    <xf numFmtId="41" fontId="11" fillId="4" borderId="3" xfId="1" applyFont="1" applyFill="1" applyBorder="1" applyAlignment="1">
      <alignment horizontal="center" vertical="center" wrapText="1" readingOrder="1"/>
    </xf>
    <xf numFmtId="41" fontId="11" fillId="4" borderId="7" xfId="1" applyFont="1" applyFill="1" applyBorder="1" applyAlignment="1">
      <alignment horizontal="center" vertical="center" wrapText="1" readingOrder="1"/>
    </xf>
    <xf numFmtId="0" fontId="11" fillId="4" borderId="1" xfId="0" applyNumberFormat="1" applyFont="1" applyFill="1" applyBorder="1" applyAlignment="1">
      <alignment horizontal="center" wrapText="1" readingOrder="1"/>
    </xf>
    <xf numFmtId="0" fontId="11" fillId="4" borderId="4" xfId="0" applyNumberFormat="1" applyFont="1" applyFill="1" applyBorder="1" applyAlignment="1">
      <alignment horizontal="center" wrapText="1" readingOrder="1"/>
    </xf>
    <xf numFmtId="0" fontId="11" fillId="4" borderId="2" xfId="0" applyNumberFormat="1" applyFont="1" applyFill="1" applyBorder="1" applyAlignment="1">
      <alignment horizontal="center" wrapText="1" readingOrder="1"/>
    </xf>
    <xf numFmtId="0" fontId="11" fillId="4" borderId="5" xfId="0" applyNumberFormat="1" applyFont="1" applyFill="1" applyBorder="1" applyAlignment="1">
      <alignment horizontal="center" wrapText="1" readingOrder="1"/>
    </xf>
  </cellXfs>
  <cellStyles count="2">
    <cellStyle name="Millares [0]" xfId="1" builtinId="6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22"/>
  <sheetViews>
    <sheetView showGridLines="0" tabSelected="1" zoomScaleNormal="100" workbookViewId="0">
      <pane xSplit="11" ySplit="5" topLeftCell="L6" activePane="bottomRight" state="frozen"/>
      <selection pane="topRight" activeCell="L1" sqref="L1"/>
      <selection pane="bottomLeft" activeCell="A5" sqref="A5"/>
      <selection pane="bottomRight" activeCell="L17" sqref="L17"/>
    </sheetView>
  </sheetViews>
  <sheetFormatPr baseColWidth="10" defaultColWidth="11.42578125" defaultRowHeight="12.75" x14ac:dyDescent="0.25"/>
  <cols>
    <col min="1" max="1" width="3.5703125" style="8" customWidth="1"/>
    <col min="2" max="2" width="4.42578125" style="8" customWidth="1"/>
    <col min="3" max="3" width="5.28515625" style="8" customWidth="1"/>
    <col min="4" max="4" width="4.7109375" style="8" customWidth="1"/>
    <col min="5" max="5" width="4.28515625" style="8" customWidth="1"/>
    <col min="6" max="6" width="7.5703125" style="8" customWidth="1"/>
    <col min="7" max="7" width="8.140625" style="9" customWidth="1"/>
    <col min="8" max="8" width="7.85546875" style="9" customWidth="1"/>
    <col min="9" max="9" width="8.42578125" style="9" customWidth="1"/>
    <col min="10" max="10" width="46.140625" style="1" customWidth="1"/>
    <col min="11" max="11" width="15.85546875" style="5" customWidth="1"/>
    <col min="12" max="12" width="15.5703125" style="5" bestFit="1" customWidth="1"/>
    <col min="13" max="13" width="14.28515625" style="5" customWidth="1"/>
    <col min="14" max="14" width="16.7109375" style="5" customWidth="1"/>
    <col min="15" max="15" width="4" style="1" customWidth="1"/>
    <col min="16" max="16384" width="11.42578125" style="1"/>
  </cols>
  <sheetData>
    <row r="1" spans="1:33" ht="20.25" thickTop="1" thickBot="1" x14ac:dyDescent="0.3">
      <c r="A1" s="96" t="s">
        <v>154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</row>
    <row r="2" spans="1:33" s="3" customFormat="1" ht="18" customHeight="1" thickTop="1" thickBot="1" x14ac:dyDescent="0.3">
      <c r="A2" s="107"/>
      <c r="B2" s="109" t="s">
        <v>0</v>
      </c>
      <c r="C2" s="109" t="s">
        <v>1</v>
      </c>
      <c r="D2" s="109" t="s">
        <v>2</v>
      </c>
      <c r="E2" s="109" t="s">
        <v>3</v>
      </c>
      <c r="F2" s="109" t="s">
        <v>136</v>
      </c>
      <c r="G2" s="99" t="s">
        <v>142</v>
      </c>
      <c r="H2" s="97" t="s">
        <v>132</v>
      </c>
      <c r="I2" s="97" t="s">
        <v>131</v>
      </c>
      <c r="J2" s="99" t="s">
        <v>4</v>
      </c>
      <c r="K2" s="101" t="s">
        <v>134</v>
      </c>
      <c r="L2" s="103" t="s">
        <v>133</v>
      </c>
      <c r="M2" s="104"/>
      <c r="N2" s="105" t="s">
        <v>135</v>
      </c>
    </row>
    <row r="3" spans="1:33" s="3" customFormat="1" ht="20.45" customHeight="1" thickBot="1" x14ac:dyDescent="0.3">
      <c r="A3" s="108"/>
      <c r="B3" s="110"/>
      <c r="C3" s="110"/>
      <c r="D3" s="110"/>
      <c r="E3" s="110"/>
      <c r="F3" s="110"/>
      <c r="G3" s="100"/>
      <c r="H3" s="98"/>
      <c r="I3" s="98"/>
      <c r="J3" s="100"/>
      <c r="K3" s="102"/>
      <c r="L3" s="14" t="s">
        <v>129</v>
      </c>
      <c r="M3" s="14" t="s">
        <v>130</v>
      </c>
      <c r="N3" s="106"/>
    </row>
    <row r="4" spans="1:33" s="4" customFormat="1" ht="15" customHeight="1" thickTop="1" x14ac:dyDescent="0.25">
      <c r="A4" s="15" t="s">
        <v>5</v>
      </c>
      <c r="B4" s="16" t="s">
        <v>8</v>
      </c>
      <c r="C4" s="16"/>
      <c r="D4" s="16"/>
      <c r="E4" s="16"/>
      <c r="F4" s="16"/>
      <c r="G4" s="17"/>
      <c r="H4" s="17"/>
      <c r="I4" s="17"/>
      <c r="J4" s="17" t="s">
        <v>9</v>
      </c>
      <c r="K4" s="18">
        <v>36262000000</v>
      </c>
      <c r="L4" s="18">
        <f t="shared" ref="L4:N4" si="0">+L5+L9+L12+L22+L25+L28</f>
        <v>0</v>
      </c>
      <c r="M4" s="18">
        <f t="shared" si="0"/>
        <v>0</v>
      </c>
      <c r="N4" s="18">
        <f t="shared" si="0"/>
        <v>36262000000</v>
      </c>
    </row>
    <row r="5" spans="1:33" ht="15" customHeight="1" x14ac:dyDescent="0.25">
      <c r="A5" s="19" t="s">
        <v>5</v>
      </c>
      <c r="B5" s="20" t="s">
        <v>8</v>
      </c>
      <c r="C5" s="20" t="s">
        <v>10</v>
      </c>
      <c r="D5" s="20" t="s">
        <v>8</v>
      </c>
      <c r="E5" s="20" t="s">
        <v>8</v>
      </c>
      <c r="F5" s="20"/>
      <c r="G5" s="21"/>
      <c r="H5" s="22"/>
      <c r="I5" s="22"/>
      <c r="J5" s="23" t="s">
        <v>11</v>
      </c>
      <c r="K5" s="24">
        <v>18691000000</v>
      </c>
      <c r="L5" s="24">
        <f t="shared" ref="L5:N5" si="1">SUM(L6:L8)</f>
        <v>0</v>
      </c>
      <c r="M5" s="24">
        <f t="shared" si="1"/>
        <v>0</v>
      </c>
      <c r="N5" s="25">
        <f t="shared" si="1"/>
        <v>18691000000</v>
      </c>
    </row>
    <row r="6" spans="1:33" ht="16.5" customHeight="1" x14ac:dyDescent="0.25">
      <c r="A6" s="26" t="s">
        <v>5</v>
      </c>
      <c r="B6" s="27" t="s">
        <v>8</v>
      </c>
      <c r="C6" s="27" t="s">
        <v>10</v>
      </c>
      <c r="D6" s="27" t="s">
        <v>8</v>
      </c>
      <c r="E6" s="27" t="s">
        <v>8</v>
      </c>
      <c r="F6" s="27" t="s">
        <v>8</v>
      </c>
      <c r="G6" s="28" t="s">
        <v>143</v>
      </c>
      <c r="H6" s="28">
        <v>10</v>
      </c>
      <c r="I6" s="28" t="s">
        <v>144</v>
      </c>
      <c r="J6" s="29" t="s">
        <v>12</v>
      </c>
      <c r="K6" s="30">
        <v>17473000000</v>
      </c>
      <c r="L6" s="31"/>
      <c r="M6" s="31"/>
      <c r="N6" s="32">
        <f>+K6-L6+M6</f>
        <v>17473000000</v>
      </c>
    </row>
    <row r="7" spans="1:33" ht="15" customHeight="1" x14ac:dyDescent="0.25">
      <c r="A7" s="26" t="s">
        <v>5</v>
      </c>
      <c r="B7" s="27" t="s">
        <v>8</v>
      </c>
      <c r="C7" s="27" t="s">
        <v>10</v>
      </c>
      <c r="D7" s="27" t="s">
        <v>8</v>
      </c>
      <c r="E7" s="27" t="s">
        <v>8</v>
      </c>
      <c r="F7" s="27" t="s">
        <v>13</v>
      </c>
      <c r="G7" s="28" t="s">
        <v>143</v>
      </c>
      <c r="H7" s="28">
        <v>10</v>
      </c>
      <c r="I7" s="28" t="s">
        <v>144</v>
      </c>
      <c r="J7" s="29" t="s">
        <v>14</v>
      </c>
      <c r="K7" s="30">
        <v>1000000000</v>
      </c>
      <c r="L7" s="31"/>
      <c r="M7" s="31"/>
      <c r="N7" s="32">
        <f t="shared" ref="N7:N8" si="2">+K7-L7+M7</f>
        <v>1000000000</v>
      </c>
    </row>
    <row r="8" spans="1:33" ht="15" customHeight="1" x14ac:dyDescent="0.25">
      <c r="A8" s="26" t="s">
        <v>5</v>
      </c>
      <c r="B8" s="27" t="s">
        <v>8</v>
      </c>
      <c r="C8" s="27" t="s">
        <v>10</v>
      </c>
      <c r="D8" s="27" t="s">
        <v>8</v>
      </c>
      <c r="E8" s="27" t="s">
        <v>8</v>
      </c>
      <c r="F8" s="27" t="s">
        <v>15</v>
      </c>
      <c r="G8" s="28" t="s">
        <v>143</v>
      </c>
      <c r="H8" s="28">
        <v>10</v>
      </c>
      <c r="I8" s="28" t="s">
        <v>144</v>
      </c>
      <c r="J8" s="29" t="s">
        <v>16</v>
      </c>
      <c r="K8" s="30">
        <v>218000000</v>
      </c>
      <c r="L8" s="31"/>
      <c r="M8" s="31"/>
      <c r="N8" s="32">
        <f t="shared" si="2"/>
        <v>218000000</v>
      </c>
    </row>
    <row r="9" spans="1:33" ht="16.5" customHeight="1" x14ac:dyDescent="0.25">
      <c r="A9" s="33" t="s">
        <v>5</v>
      </c>
      <c r="B9" s="34" t="s">
        <v>8</v>
      </c>
      <c r="C9" s="34" t="s">
        <v>10</v>
      </c>
      <c r="D9" s="34" t="s">
        <v>8</v>
      </c>
      <c r="E9" s="34" t="s">
        <v>15</v>
      </c>
      <c r="F9" s="34"/>
      <c r="G9" s="35"/>
      <c r="H9" s="36"/>
      <c r="I9" s="36"/>
      <c r="J9" s="37" t="s">
        <v>17</v>
      </c>
      <c r="K9" s="38">
        <v>2409000000</v>
      </c>
      <c r="L9" s="38">
        <f t="shared" ref="L9:N9" si="3">SUM(L10:L11)</f>
        <v>0</v>
      </c>
      <c r="M9" s="38">
        <f t="shared" si="3"/>
        <v>0</v>
      </c>
      <c r="N9" s="39">
        <f t="shared" si="3"/>
        <v>2409000000</v>
      </c>
    </row>
    <row r="10" spans="1:33" ht="15" customHeight="1" x14ac:dyDescent="0.25">
      <c r="A10" s="40" t="s">
        <v>5</v>
      </c>
      <c r="B10" s="41" t="s">
        <v>8</v>
      </c>
      <c r="C10" s="41" t="s">
        <v>10</v>
      </c>
      <c r="D10" s="41" t="s">
        <v>8</v>
      </c>
      <c r="E10" s="41" t="s">
        <v>15</v>
      </c>
      <c r="F10" s="41" t="s">
        <v>8</v>
      </c>
      <c r="G10" s="28" t="s">
        <v>143</v>
      </c>
      <c r="H10" s="28">
        <v>10</v>
      </c>
      <c r="I10" s="28" t="s">
        <v>144</v>
      </c>
      <c r="J10" s="42" t="s">
        <v>18</v>
      </c>
      <c r="K10" s="43">
        <v>559000000</v>
      </c>
      <c r="L10" s="31"/>
      <c r="M10" s="31"/>
      <c r="N10" s="32">
        <f t="shared" ref="N10:N11" si="4">+K10-L10+M10</f>
        <v>559000000</v>
      </c>
    </row>
    <row r="11" spans="1:33" ht="16.5" customHeight="1" x14ac:dyDescent="0.25">
      <c r="A11" s="40" t="s">
        <v>5</v>
      </c>
      <c r="B11" s="41" t="s">
        <v>8</v>
      </c>
      <c r="C11" s="41" t="s">
        <v>10</v>
      </c>
      <c r="D11" s="41" t="s">
        <v>8</v>
      </c>
      <c r="E11" s="41" t="s">
        <v>15</v>
      </c>
      <c r="F11" s="41" t="s">
        <v>13</v>
      </c>
      <c r="G11" s="28" t="s">
        <v>143</v>
      </c>
      <c r="H11" s="28">
        <v>10</v>
      </c>
      <c r="I11" s="28" t="s">
        <v>144</v>
      </c>
      <c r="J11" s="42" t="s">
        <v>19</v>
      </c>
      <c r="K11" s="43">
        <v>1850000000</v>
      </c>
      <c r="L11" s="31"/>
      <c r="M11" s="31"/>
      <c r="N11" s="32">
        <f t="shared" si="4"/>
        <v>1850000000</v>
      </c>
    </row>
    <row r="12" spans="1:33" ht="15" customHeight="1" x14ac:dyDescent="0.25">
      <c r="A12" s="19" t="s">
        <v>5</v>
      </c>
      <c r="B12" s="20" t="s">
        <v>8</v>
      </c>
      <c r="C12" s="20" t="s">
        <v>10</v>
      </c>
      <c r="D12" s="20" t="s">
        <v>8</v>
      </c>
      <c r="E12" s="20" t="s">
        <v>20</v>
      </c>
      <c r="F12" s="20"/>
      <c r="G12" s="21"/>
      <c r="H12" s="22"/>
      <c r="I12" s="22"/>
      <c r="J12" s="23" t="s">
        <v>21</v>
      </c>
      <c r="K12" s="44">
        <v>4537000000</v>
      </c>
      <c r="L12" s="44">
        <f t="shared" ref="L12:N12" si="5">SUM(L13:L21)</f>
        <v>0</v>
      </c>
      <c r="M12" s="44">
        <f t="shared" si="5"/>
        <v>0</v>
      </c>
      <c r="N12" s="45">
        <f t="shared" si="5"/>
        <v>4537000000</v>
      </c>
    </row>
    <row r="13" spans="1:33" ht="15" customHeight="1" x14ac:dyDescent="0.25">
      <c r="A13" s="26" t="s">
        <v>5</v>
      </c>
      <c r="B13" s="27" t="s">
        <v>8</v>
      </c>
      <c r="C13" s="27" t="s">
        <v>10</v>
      </c>
      <c r="D13" s="27" t="s">
        <v>8</v>
      </c>
      <c r="E13" s="27" t="s">
        <v>20</v>
      </c>
      <c r="F13" s="27" t="s">
        <v>13</v>
      </c>
      <c r="G13" s="28" t="s">
        <v>143</v>
      </c>
      <c r="H13" s="28">
        <v>10</v>
      </c>
      <c r="I13" s="28" t="s">
        <v>144</v>
      </c>
      <c r="J13" s="29" t="s">
        <v>22</v>
      </c>
      <c r="K13" s="30">
        <v>595000000</v>
      </c>
      <c r="L13" s="31"/>
      <c r="M13" s="31"/>
      <c r="N13" s="32">
        <f t="shared" ref="N13:N21" si="6">+K13-L13+M13</f>
        <v>595000000</v>
      </c>
    </row>
    <row r="14" spans="1:33" ht="15" customHeight="1" x14ac:dyDescent="0.25">
      <c r="A14" s="26" t="s">
        <v>5</v>
      </c>
      <c r="B14" s="27" t="s">
        <v>8</v>
      </c>
      <c r="C14" s="27" t="s">
        <v>10</v>
      </c>
      <c r="D14" s="27" t="s">
        <v>8</v>
      </c>
      <c r="E14" s="27" t="s">
        <v>20</v>
      </c>
      <c r="F14" s="27" t="s">
        <v>20</v>
      </c>
      <c r="G14" s="28" t="s">
        <v>143</v>
      </c>
      <c r="H14" s="28">
        <v>10</v>
      </c>
      <c r="I14" s="28" t="s">
        <v>144</v>
      </c>
      <c r="J14" s="29" t="s">
        <v>23</v>
      </c>
      <c r="K14" s="30">
        <v>130000000</v>
      </c>
      <c r="L14" s="31"/>
      <c r="M14" s="31"/>
      <c r="N14" s="32">
        <f t="shared" si="6"/>
        <v>130000000</v>
      </c>
    </row>
    <row r="15" spans="1:33" ht="15" customHeight="1" x14ac:dyDescent="0.25">
      <c r="A15" s="26" t="s">
        <v>5</v>
      </c>
      <c r="B15" s="27" t="s">
        <v>8</v>
      </c>
      <c r="C15" s="27" t="s">
        <v>10</v>
      </c>
      <c r="D15" s="27" t="s">
        <v>8</v>
      </c>
      <c r="E15" s="27" t="s">
        <v>20</v>
      </c>
      <c r="F15" s="27" t="s">
        <v>24</v>
      </c>
      <c r="G15" s="28" t="s">
        <v>143</v>
      </c>
      <c r="H15" s="28">
        <v>10</v>
      </c>
      <c r="I15" s="28" t="s">
        <v>144</v>
      </c>
      <c r="J15" s="29" t="s">
        <v>25</v>
      </c>
      <c r="K15" s="30">
        <v>4000000</v>
      </c>
      <c r="L15" s="31"/>
      <c r="M15" s="31"/>
      <c r="N15" s="32">
        <f t="shared" si="6"/>
        <v>4000000</v>
      </c>
    </row>
    <row r="16" spans="1:33" ht="15" customHeight="1" x14ac:dyDescent="0.25">
      <c r="A16" s="26" t="s">
        <v>5</v>
      </c>
      <c r="B16" s="27" t="s">
        <v>8</v>
      </c>
      <c r="C16" s="27" t="s">
        <v>10</v>
      </c>
      <c r="D16" s="27" t="s">
        <v>8</v>
      </c>
      <c r="E16" s="27" t="s">
        <v>20</v>
      </c>
      <c r="F16" s="27" t="s">
        <v>26</v>
      </c>
      <c r="G16" s="28" t="s">
        <v>143</v>
      </c>
      <c r="H16" s="28">
        <v>10</v>
      </c>
      <c r="I16" s="28" t="s">
        <v>144</v>
      </c>
      <c r="J16" s="29" t="s">
        <v>27</v>
      </c>
      <c r="K16" s="30">
        <v>1000000</v>
      </c>
      <c r="L16" s="31"/>
      <c r="M16" s="31"/>
      <c r="N16" s="32">
        <f t="shared" si="6"/>
        <v>1000000</v>
      </c>
    </row>
    <row r="17" spans="1:14" ht="15" customHeight="1" x14ac:dyDescent="0.25">
      <c r="A17" s="26" t="s">
        <v>5</v>
      </c>
      <c r="B17" s="27" t="s">
        <v>8</v>
      </c>
      <c r="C17" s="27" t="s">
        <v>10</v>
      </c>
      <c r="D17" s="27" t="s">
        <v>8</v>
      </c>
      <c r="E17" s="27" t="s">
        <v>20</v>
      </c>
      <c r="F17" s="27" t="s">
        <v>28</v>
      </c>
      <c r="G17" s="28" t="s">
        <v>143</v>
      </c>
      <c r="H17" s="28">
        <v>10</v>
      </c>
      <c r="I17" s="28" t="s">
        <v>144</v>
      </c>
      <c r="J17" s="29" t="s">
        <v>29</v>
      </c>
      <c r="K17" s="30">
        <v>900000000</v>
      </c>
      <c r="L17" s="31"/>
      <c r="M17" s="31"/>
      <c r="N17" s="32">
        <f t="shared" si="6"/>
        <v>900000000</v>
      </c>
    </row>
    <row r="18" spans="1:14" ht="15" customHeight="1" x14ac:dyDescent="0.25">
      <c r="A18" s="26" t="s">
        <v>5</v>
      </c>
      <c r="B18" s="27" t="s">
        <v>8</v>
      </c>
      <c r="C18" s="27" t="s">
        <v>10</v>
      </c>
      <c r="D18" s="27" t="s">
        <v>8</v>
      </c>
      <c r="E18" s="27" t="s">
        <v>20</v>
      </c>
      <c r="F18" s="27" t="s">
        <v>30</v>
      </c>
      <c r="G18" s="28" t="s">
        <v>143</v>
      </c>
      <c r="H18" s="28">
        <v>10</v>
      </c>
      <c r="I18" s="28" t="s">
        <v>144</v>
      </c>
      <c r="J18" s="29" t="s">
        <v>31</v>
      </c>
      <c r="K18" s="30">
        <v>900000000</v>
      </c>
      <c r="L18" s="31"/>
      <c r="M18" s="31"/>
      <c r="N18" s="32">
        <f t="shared" si="6"/>
        <v>900000000</v>
      </c>
    </row>
    <row r="19" spans="1:14" ht="15" customHeight="1" x14ac:dyDescent="0.25">
      <c r="A19" s="26" t="s">
        <v>5</v>
      </c>
      <c r="B19" s="27" t="s">
        <v>8</v>
      </c>
      <c r="C19" s="27" t="s">
        <v>10</v>
      </c>
      <c r="D19" s="27" t="s">
        <v>8</v>
      </c>
      <c r="E19" s="27" t="s">
        <v>20</v>
      </c>
      <c r="F19" s="27" t="s">
        <v>32</v>
      </c>
      <c r="G19" s="28" t="s">
        <v>143</v>
      </c>
      <c r="H19" s="28">
        <v>10</v>
      </c>
      <c r="I19" s="28" t="s">
        <v>144</v>
      </c>
      <c r="J19" s="29" t="s">
        <v>33</v>
      </c>
      <c r="K19" s="30">
        <v>1800000000</v>
      </c>
      <c r="L19" s="31"/>
      <c r="M19" s="31"/>
      <c r="N19" s="32">
        <f t="shared" si="6"/>
        <v>1800000000</v>
      </c>
    </row>
    <row r="20" spans="1:14" ht="15" customHeight="1" x14ac:dyDescent="0.25">
      <c r="A20" s="26" t="s">
        <v>5</v>
      </c>
      <c r="B20" s="27" t="s">
        <v>8</v>
      </c>
      <c r="C20" s="27" t="s">
        <v>10</v>
      </c>
      <c r="D20" s="27" t="s">
        <v>8</v>
      </c>
      <c r="E20" s="27" t="s">
        <v>20</v>
      </c>
      <c r="F20" s="27" t="s">
        <v>34</v>
      </c>
      <c r="G20" s="28" t="s">
        <v>143</v>
      </c>
      <c r="H20" s="28">
        <v>10</v>
      </c>
      <c r="I20" s="28" t="s">
        <v>144</v>
      </c>
      <c r="J20" s="29" t="s">
        <v>35</v>
      </c>
      <c r="K20" s="30">
        <v>115000000</v>
      </c>
      <c r="L20" s="31"/>
      <c r="M20" s="31"/>
      <c r="N20" s="32">
        <f t="shared" si="6"/>
        <v>115000000</v>
      </c>
    </row>
    <row r="21" spans="1:14" ht="15" customHeight="1" x14ac:dyDescent="0.25">
      <c r="A21" s="26" t="s">
        <v>5</v>
      </c>
      <c r="B21" s="27" t="s">
        <v>8</v>
      </c>
      <c r="C21" s="27" t="s">
        <v>10</v>
      </c>
      <c r="D21" s="27" t="s">
        <v>8</v>
      </c>
      <c r="E21" s="27" t="s">
        <v>20</v>
      </c>
      <c r="F21" s="27" t="s">
        <v>36</v>
      </c>
      <c r="G21" s="28" t="s">
        <v>143</v>
      </c>
      <c r="H21" s="28">
        <v>10</v>
      </c>
      <c r="I21" s="28" t="s">
        <v>144</v>
      </c>
      <c r="J21" s="29" t="s">
        <v>37</v>
      </c>
      <c r="K21" s="30">
        <v>92000000</v>
      </c>
      <c r="L21" s="31"/>
      <c r="M21" s="31"/>
      <c r="N21" s="32">
        <f t="shared" si="6"/>
        <v>92000000</v>
      </c>
    </row>
    <row r="22" spans="1:14" ht="23.25" customHeight="1" x14ac:dyDescent="0.25">
      <c r="A22" s="19" t="s">
        <v>5</v>
      </c>
      <c r="B22" s="20" t="s">
        <v>8</v>
      </c>
      <c r="C22" s="20" t="s">
        <v>10</v>
      </c>
      <c r="D22" s="20" t="s">
        <v>8</v>
      </c>
      <c r="E22" s="20" t="s">
        <v>39</v>
      </c>
      <c r="F22" s="20"/>
      <c r="G22" s="21"/>
      <c r="H22" s="22"/>
      <c r="I22" s="22"/>
      <c r="J22" s="23" t="s">
        <v>40</v>
      </c>
      <c r="K22" s="44">
        <v>195000000</v>
      </c>
      <c r="L22" s="44">
        <f t="shared" ref="L22:N22" si="7">SUM(L23:L24)</f>
        <v>0</v>
      </c>
      <c r="M22" s="44">
        <f t="shared" si="7"/>
        <v>0</v>
      </c>
      <c r="N22" s="45">
        <f t="shared" si="7"/>
        <v>195000000</v>
      </c>
    </row>
    <row r="23" spans="1:14" ht="15" customHeight="1" x14ac:dyDescent="0.25">
      <c r="A23" s="26" t="s">
        <v>5</v>
      </c>
      <c r="B23" s="27" t="s">
        <v>8</v>
      </c>
      <c r="C23" s="27" t="s">
        <v>10</v>
      </c>
      <c r="D23" s="27" t="s">
        <v>8</v>
      </c>
      <c r="E23" s="27" t="s">
        <v>39</v>
      </c>
      <c r="F23" s="27" t="s">
        <v>8</v>
      </c>
      <c r="G23" s="28" t="s">
        <v>143</v>
      </c>
      <c r="H23" s="28">
        <v>10</v>
      </c>
      <c r="I23" s="28" t="s">
        <v>144</v>
      </c>
      <c r="J23" s="29" t="s">
        <v>41</v>
      </c>
      <c r="K23" s="30">
        <v>60000000</v>
      </c>
      <c r="L23" s="31"/>
      <c r="M23" s="31"/>
      <c r="N23" s="32">
        <f t="shared" ref="N23:N24" si="8">+K23-L23+M23</f>
        <v>60000000</v>
      </c>
    </row>
    <row r="24" spans="1:14" ht="15" customHeight="1" x14ac:dyDescent="0.25">
      <c r="A24" s="26" t="s">
        <v>5</v>
      </c>
      <c r="B24" s="27" t="s">
        <v>8</v>
      </c>
      <c r="C24" s="27" t="s">
        <v>10</v>
      </c>
      <c r="D24" s="27" t="s">
        <v>8</v>
      </c>
      <c r="E24" s="27" t="s">
        <v>39</v>
      </c>
      <c r="F24" s="27" t="s">
        <v>42</v>
      </c>
      <c r="G24" s="28" t="s">
        <v>143</v>
      </c>
      <c r="H24" s="28">
        <v>10</v>
      </c>
      <c r="I24" s="28" t="s">
        <v>144</v>
      </c>
      <c r="J24" s="29" t="s">
        <v>43</v>
      </c>
      <c r="K24" s="30">
        <v>135000000</v>
      </c>
      <c r="L24" s="31"/>
      <c r="M24" s="31"/>
      <c r="N24" s="32">
        <f t="shared" si="8"/>
        <v>135000000</v>
      </c>
    </row>
    <row r="25" spans="1:14" ht="15" customHeight="1" x14ac:dyDescent="0.25">
      <c r="A25" s="19" t="s">
        <v>5</v>
      </c>
      <c r="B25" s="20" t="s">
        <v>8</v>
      </c>
      <c r="C25" s="20" t="s">
        <v>10</v>
      </c>
      <c r="D25" s="20" t="s">
        <v>13</v>
      </c>
      <c r="E25" s="20"/>
      <c r="F25" s="20"/>
      <c r="G25" s="21"/>
      <c r="H25" s="22"/>
      <c r="I25" s="22"/>
      <c r="J25" s="23" t="s">
        <v>44</v>
      </c>
      <c r="K25" s="44">
        <v>1390000000</v>
      </c>
      <c r="L25" s="44">
        <f t="shared" ref="L25:N25" si="9">SUM(L26:L27)</f>
        <v>0</v>
      </c>
      <c r="M25" s="44">
        <f t="shared" si="9"/>
        <v>0</v>
      </c>
      <c r="N25" s="45">
        <f t="shared" si="9"/>
        <v>1390000000</v>
      </c>
    </row>
    <row r="26" spans="1:14" ht="15" customHeight="1" x14ac:dyDescent="0.25">
      <c r="A26" s="26" t="s">
        <v>5</v>
      </c>
      <c r="B26" s="27" t="s">
        <v>8</v>
      </c>
      <c r="C26" s="27" t="s">
        <v>10</v>
      </c>
      <c r="D26" s="27" t="s">
        <v>13</v>
      </c>
      <c r="E26" s="27" t="s">
        <v>24</v>
      </c>
      <c r="F26" s="27"/>
      <c r="G26" s="28" t="s">
        <v>143</v>
      </c>
      <c r="H26" s="28">
        <v>10</v>
      </c>
      <c r="I26" s="28" t="s">
        <v>144</v>
      </c>
      <c r="J26" s="29" t="s">
        <v>45</v>
      </c>
      <c r="K26" s="30">
        <v>90000000</v>
      </c>
      <c r="L26" s="31"/>
      <c r="M26" s="31"/>
      <c r="N26" s="32">
        <f t="shared" ref="N26:N27" si="10">+K26-L26+M26</f>
        <v>90000000</v>
      </c>
    </row>
    <row r="27" spans="1:14" ht="16.5" customHeight="1" x14ac:dyDescent="0.25">
      <c r="A27" s="26" t="s">
        <v>5</v>
      </c>
      <c r="B27" s="27" t="s">
        <v>8</v>
      </c>
      <c r="C27" s="27" t="s">
        <v>10</v>
      </c>
      <c r="D27" s="27" t="s">
        <v>13</v>
      </c>
      <c r="E27" s="27" t="s">
        <v>28</v>
      </c>
      <c r="F27" s="27"/>
      <c r="G27" s="28" t="s">
        <v>143</v>
      </c>
      <c r="H27" s="28">
        <v>10</v>
      </c>
      <c r="I27" s="28" t="s">
        <v>144</v>
      </c>
      <c r="J27" s="29" t="s">
        <v>46</v>
      </c>
      <c r="K27" s="30">
        <v>1300000000</v>
      </c>
      <c r="L27" s="31"/>
      <c r="M27" s="31"/>
      <c r="N27" s="32">
        <f t="shared" si="10"/>
        <v>1300000000</v>
      </c>
    </row>
    <row r="28" spans="1:14" ht="22.5" customHeight="1" x14ac:dyDescent="0.25">
      <c r="A28" s="19" t="s">
        <v>5</v>
      </c>
      <c r="B28" s="20" t="s">
        <v>8</v>
      </c>
      <c r="C28" s="20" t="s">
        <v>10</v>
      </c>
      <c r="D28" s="20" t="s">
        <v>20</v>
      </c>
      <c r="E28" s="20"/>
      <c r="F28" s="20"/>
      <c r="G28" s="21"/>
      <c r="H28" s="22"/>
      <c r="I28" s="22"/>
      <c r="J28" s="23" t="s">
        <v>47</v>
      </c>
      <c r="K28" s="44">
        <v>9040000000</v>
      </c>
      <c r="L28" s="44">
        <f t="shared" ref="L28:N28" si="11">+L29+L33+L38+L39+L40+L41</f>
        <v>0</v>
      </c>
      <c r="M28" s="44">
        <f t="shared" si="11"/>
        <v>0</v>
      </c>
      <c r="N28" s="45">
        <f t="shared" si="11"/>
        <v>9040000000</v>
      </c>
    </row>
    <row r="29" spans="1:14" s="2" customFormat="1" ht="15" customHeight="1" x14ac:dyDescent="0.25">
      <c r="A29" s="46" t="s">
        <v>5</v>
      </c>
      <c r="B29" s="47" t="s">
        <v>8</v>
      </c>
      <c r="C29" s="47" t="s">
        <v>10</v>
      </c>
      <c r="D29" s="47" t="s">
        <v>20</v>
      </c>
      <c r="E29" s="47" t="s">
        <v>8</v>
      </c>
      <c r="F29" s="47"/>
      <c r="G29" s="48"/>
      <c r="H29" s="49"/>
      <c r="I29" s="49"/>
      <c r="J29" s="50" t="s">
        <v>48</v>
      </c>
      <c r="K29" s="51">
        <v>4108000000</v>
      </c>
      <c r="L29" s="51">
        <f t="shared" ref="L29:N29" si="12">SUM(L30:L32)</f>
        <v>0</v>
      </c>
      <c r="M29" s="51">
        <f t="shared" si="12"/>
        <v>0</v>
      </c>
      <c r="N29" s="52">
        <f t="shared" si="12"/>
        <v>4108000000</v>
      </c>
    </row>
    <row r="30" spans="1:14" ht="21.75" customHeight="1" x14ac:dyDescent="0.25">
      <c r="A30" s="26" t="s">
        <v>5</v>
      </c>
      <c r="B30" s="27" t="s">
        <v>8</v>
      </c>
      <c r="C30" s="27" t="s">
        <v>10</v>
      </c>
      <c r="D30" s="27" t="s">
        <v>20</v>
      </c>
      <c r="E30" s="27" t="s">
        <v>8</v>
      </c>
      <c r="F30" s="27" t="s">
        <v>8</v>
      </c>
      <c r="G30" s="28" t="s">
        <v>143</v>
      </c>
      <c r="H30" s="28">
        <v>10</v>
      </c>
      <c r="I30" s="28" t="s">
        <v>144</v>
      </c>
      <c r="J30" s="29" t="s">
        <v>49</v>
      </c>
      <c r="K30" s="30">
        <v>1008000000</v>
      </c>
      <c r="L30" s="31"/>
      <c r="M30" s="31"/>
      <c r="N30" s="32">
        <f t="shared" ref="N30:N32" si="13">+K30-L30+M30</f>
        <v>1008000000</v>
      </c>
    </row>
    <row r="31" spans="1:14" ht="15" customHeight="1" x14ac:dyDescent="0.25">
      <c r="A31" s="26" t="s">
        <v>5</v>
      </c>
      <c r="B31" s="27" t="s">
        <v>8</v>
      </c>
      <c r="C31" s="27" t="s">
        <v>10</v>
      </c>
      <c r="D31" s="27" t="s">
        <v>20</v>
      </c>
      <c r="E31" s="27" t="s">
        <v>8</v>
      </c>
      <c r="F31" s="27" t="s">
        <v>42</v>
      </c>
      <c r="G31" s="28" t="s">
        <v>143</v>
      </c>
      <c r="H31" s="28">
        <v>10</v>
      </c>
      <c r="I31" s="28" t="s">
        <v>144</v>
      </c>
      <c r="J31" s="29" t="s">
        <v>50</v>
      </c>
      <c r="K31" s="30">
        <v>1400000000</v>
      </c>
      <c r="L31" s="31"/>
      <c r="M31" s="31"/>
      <c r="N31" s="32">
        <f t="shared" si="13"/>
        <v>1400000000</v>
      </c>
    </row>
    <row r="32" spans="1:14" ht="16.5" customHeight="1" x14ac:dyDescent="0.25">
      <c r="A32" s="26" t="s">
        <v>5</v>
      </c>
      <c r="B32" s="27" t="s">
        <v>8</v>
      </c>
      <c r="C32" s="27" t="s">
        <v>10</v>
      </c>
      <c r="D32" s="27" t="s">
        <v>20</v>
      </c>
      <c r="E32" s="27" t="s">
        <v>8</v>
      </c>
      <c r="F32" s="27" t="s">
        <v>15</v>
      </c>
      <c r="G32" s="28" t="s">
        <v>143</v>
      </c>
      <c r="H32" s="28">
        <v>10</v>
      </c>
      <c r="I32" s="28" t="s">
        <v>144</v>
      </c>
      <c r="J32" s="29" t="s">
        <v>51</v>
      </c>
      <c r="K32" s="30">
        <v>1700000000</v>
      </c>
      <c r="L32" s="31"/>
      <c r="M32" s="31"/>
      <c r="N32" s="32">
        <f t="shared" si="13"/>
        <v>1700000000</v>
      </c>
    </row>
    <row r="33" spans="1:14" s="2" customFormat="1" ht="15" customHeight="1" x14ac:dyDescent="0.25">
      <c r="A33" s="46" t="s">
        <v>5</v>
      </c>
      <c r="B33" s="47" t="s">
        <v>8</v>
      </c>
      <c r="C33" s="47" t="s">
        <v>10</v>
      </c>
      <c r="D33" s="47" t="s">
        <v>20</v>
      </c>
      <c r="E33" s="47" t="s">
        <v>13</v>
      </c>
      <c r="F33" s="47"/>
      <c r="G33" s="48"/>
      <c r="H33" s="49"/>
      <c r="I33" s="49"/>
      <c r="J33" s="50" t="s">
        <v>52</v>
      </c>
      <c r="K33" s="51">
        <v>3532000000</v>
      </c>
      <c r="L33" s="51">
        <f t="shared" ref="L33:N33" si="14">SUM(L34:L37)</f>
        <v>0</v>
      </c>
      <c r="M33" s="51">
        <f t="shared" si="14"/>
        <v>0</v>
      </c>
      <c r="N33" s="52">
        <f t="shared" si="14"/>
        <v>3532000000</v>
      </c>
    </row>
    <row r="34" spans="1:14" ht="15" customHeight="1" x14ac:dyDescent="0.25">
      <c r="A34" s="26" t="s">
        <v>5</v>
      </c>
      <c r="B34" s="27" t="s">
        <v>8</v>
      </c>
      <c r="C34" s="27" t="s">
        <v>10</v>
      </c>
      <c r="D34" s="27" t="s">
        <v>20</v>
      </c>
      <c r="E34" s="27" t="s">
        <v>13</v>
      </c>
      <c r="F34" s="27" t="s">
        <v>13</v>
      </c>
      <c r="G34" s="28" t="s">
        <v>143</v>
      </c>
      <c r="H34" s="28">
        <v>10</v>
      </c>
      <c r="I34" s="28" t="s">
        <v>144</v>
      </c>
      <c r="J34" s="29" t="s">
        <v>53</v>
      </c>
      <c r="K34" s="30">
        <v>2300000000</v>
      </c>
      <c r="L34" s="31"/>
      <c r="M34" s="31"/>
      <c r="N34" s="32">
        <f t="shared" ref="N34:N41" si="15">+K34-L34+M34</f>
        <v>2300000000</v>
      </c>
    </row>
    <row r="35" spans="1:14" ht="15" customHeight="1" x14ac:dyDescent="0.25">
      <c r="A35" s="26" t="s">
        <v>5</v>
      </c>
      <c r="B35" s="27" t="s">
        <v>8</v>
      </c>
      <c r="C35" s="27" t="s">
        <v>10</v>
      </c>
      <c r="D35" s="27" t="s">
        <v>20</v>
      </c>
      <c r="E35" s="27" t="s">
        <v>13</v>
      </c>
      <c r="F35" s="27" t="s">
        <v>42</v>
      </c>
      <c r="G35" s="28" t="s">
        <v>143</v>
      </c>
      <c r="H35" s="28">
        <v>10</v>
      </c>
      <c r="I35" s="28" t="s">
        <v>144</v>
      </c>
      <c r="J35" s="29" t="s">
        <v>54</v>
      </c>
      <c r="K35" s="30">
        <v>1050000000</v>
      </c>
      <c r="L35" s="31"/>
      <c r="M35" s="31"/>
      <c r="N35" s="32">
        <f t="shared" si="15"/>
        <v>1050000000</v>
      </c>
    </row>
    <row r="36" spans="1:14" ht="15" customHeight="1" x14ac:dyDescent="0.25">
      <c r="A36" s="26" t="s">
        <v>5</v>
      </c>
      <c r="B36" s="27" t="s">
        <v>8</v>
      </c>
      <c r="C36" s="27" t="s">
        <v>10</v>
      </c>
      <c r="D36" s="27" t="s">
        <v>20</v>
      </c>
      <c r="E36" s="27" t="s">
        <v>13</v>
      </c>
      <c r="F36" s="27" t="s">
        <v>55</v>
      </c>
      <c r="G36" s="28" t="s">
        <v>143</v>
      </c>
      <c r="H36" s="28">
        <v>10</v>
      </c>
      <c r="I36" s="28" t="s">
        <v>144</v>
      </c>
      <c r="J36" s="29" t="s">
        <v>56</v>
      </c>
      <c r="K36" s="30">
        <v>32000000</v>
      </c>
      <c r="L36" s="31"/>
      <c r="M36" s="31"/>
      <c r="N36" s="32">
        <f t="shared" si="15"/>
        <v>32000000</v>
      </c>
    </row>
    <row r="37" spans="1:14" ht="24" customHeight="1" x14ac:dyDescent="0.25">
      <c r="A37" s="26" t="s">
        <v>5</v>
      </c>
      <c r="B37" s="27" t="s">
        <v>8</v>
      </c>
      <c r="C37" s="27" t="s">
        <v>10</v>
      </c>
      <c r="D37" s="27" t="s">
        <v>20</v>
      </c>
      <c r="E37" s="27" t="s">
        <v>13</v>
      </c>
      <c r="F37" s="27" t="s">
        <v>57</v>
      </c>
      <c r="G37" s="28" t="s">
        <v>143</v>
      </c>
      <c r="H37" s="28">
        <v>10</v>
      </c>
      <c r="I37" s="28" t="s">
        <v>144</v>
      </c>
      <c r="J37" s="29" t="s">
        <v>58</v>
      </c>
      <c r="K37" s="30">
        <v>150000000</v>
      </c>
      <c r="L37" s="31"/>
      <c r="M37" s="31"/>
      <c r="N37" s="32">
        <f t="shared" si="15"/>
        <v>150000000</v>
      </c>
    </row>
    <row r="38" spans="1:14" s="6" customFormat="1" ht="15" customHeight="1" x14ac:dyDescent="0.25">
      <c r="A38" s="53" t="s">
        <v>5</v>
      </c>
      <c r="B38" s="54" t="s">
        <v>8</v>
      </c>
      <c r="C38" s="54" t="s">
        <v>10</v>
      </c>
      <c r="D38" s="54" t="s">
        <v>20</v>
      </c>
      <c r="E38" s="54" t="s">
        <v>55</v>
      </c>
      <c r="F38" s="54"/>
      <c r="G38" s="28" t="s">
        <v>143</v>
      </c>
      <c r="H38" s="28">
        <v>10</v>
      </c>
      <c r="I38" s="28" t="s">
        <v>144</v>
      </c>
      <c r="J38" s="55" t="s">
        <v>59</v>
      </c>
      <c r="K38" s="56">
        <v>800000000</v>
      </c>
      <c r="L38" s="57"/>
      <c r="M38" s="57"/>
      <c r="N38" s="58">
        <f t="shared" si="15"/>
        <v>800000000</v>
      </c>
    </row>
    <row r="39" spans="1:14" s="6" customFormat="1" ht="15" customHeight="1" x14ac:dyDescent="0.25">
      <c r="A39" s="53" t="s">
        <v>5</v>
      </c>
      <c r="B39" s="54" t="s">
        <v>8</v>
      </c>
      <c r="C39" s="54" t="s">
        <v>10</v>
      </c>
      <c r="D39" s="54" t="s">
        <v>20</v>
      </c>
      <c r="E39" s="54" t="s">
        <v>57</v>
      </c>
      <c r="F39" s="54"/>
      <c r="G39" s="28" t="s">
        <v>143</v>
      </c>
      <c r="H39" s="28">
        <v>10</v>
      </c>
      <c r="I39" s="28" t="s">
        <v>144</v>
      </c>
      <c r="J39" s="55" t="s">
        <v>60</v>
      </c>
      <c r="K39" s="56">
        <v>150000000</v>
      </c>
      <c r="L39" s="57"/>
      <c r="M39" s="57"/>
      <c r="N39" s="58">
        <f t="shared" si="15"/>
        <v>150000000</v>
      </c>
    </row>
    <row r="40" spans="1:14" s="6" customFormat="1" ht="15" customHeight="1" x14ac:dyDescent="0.25">
      <c r="A40" s="53" t="s">
        <v>5</v>
      </c>
      <c r="B40" s="54" t="s">
        <v>8</v>
      </c>
      <c r="C40" s="54" t="s">
        <v>10</v>
      </c>
      <c r="D40" s="54" t="s">
        <v>20</v>
      </c>
      <c r="E40" s="54" t="s">
        <v>38</v>
      </c>
      <c r="F40" s="54"/>
      <c r="G40" s="28" t="s">
        <v>143</v>
      </c>
      <c r="H40" s="28">
        <v>10</v>
      </c>
      <c r="I40" s="28" t="s">
        <v>144</v>
      </c>
      <c r="J40" s="55" t="s">
        <v>61</v>
      </c>
      <c r="K40" s="56">
        <v>150000000</v>
      </c>
      <c r="L40" s="57"/>
      <c r="M40" s="57"/>
      <c r="N40" s="58">
        <f t="shared" si="15"/>
        <v>150000000</v>
      </c>
    </row>
    <row r="41" spans="1:14" s="6" customFormat="1" ht="15" customHeight="1" x14ac:dyDescent="0.25">
      <c r="A41" s="53" t="s">
        <v>5</v>
      </c>
      <c r="B41" s="54" t="s">
        <v>8</v>
      </c>
      <c r="C41" s="54" t="s">
        <v>10</v>
      </c>
      <c r="D41" s="54" t="s">
        <v>20</v>
      </c>
      <c r="E41" s="54" t="s">
        <v>39</v>
      </c>
      <c r="F41" s="54"/>
      <c r="G41" s="28" t="s">
        <v>143</v>
      </c>
      <c r="H41" s="28">
        <v>10</v>
      </c>
      <c r="I41" s="28" t="s">
        <v>144</v>
      </c>
      <c r="J41" s="55" t="s">
        <v>62</v>
      </c>
      <c r="K41" s="56">
        <v>300000000</v>
      </c>
      <c r="L41" s="57"/>
      <c r="M41" s="57"/>
      <c r="N41" s="58">
        <f t="shared" si="15"/>
        <v>300000000</v>
      </c>
    </row>
    <row r="42" spans="1:14" ht="15" customHeight="1" x14ac:dyDescent="0.25">
      <c r="A42" s="59" t="s">
        <v>5</v>
      </c>
      <c r="B42" s="60" t="s">
        <v>13</v>
      </c>
      <c r="C42" s="60"/>
      <c r="D42" s="60"/>
      <c r="E42" s="60"/>
      <c r="F42" s="60"/>
      <c r="G42" s="61"/>
      <c r="H42" s="61"/>
      <c r="I42" s="61"/>
      <c r="J42" s="61" t="s">
        <v>63</v>
      </c>
      <c r="K42" s="62">
        <v>7795845940</v>
      </c>
      <c r="L42" s="62">
        <f t="shared" ref="L42:N42" si="16">+L43+L48</f>
        <v>81622925</v>
      </c>
      <c r="M42" s="62">
        <f t="shared" si="16"/>
        <v>81622925</v>
      </c>
      <c r="N42" s="63">
        <f t="shared" si="16"/>
        <v>7795845940</v>
      </c>
    </row>
    <row r="43" spans="1:14" ht="15" customHeight="1" x14ac:dyDescent="0.25">
      <c r="A43" s="19" t="s">
        <v>5</v>
      </c>
      <c r="B43" s="20" t="s">
        <v>13</v>
      </c>
      <c r="C43" s="20" t="s">
        <v>10</v>
      </c>
      <c r="D43" s="20" t="s">
        <v>42</v>
      </c>
      <c r="E43" s="20"/>
      <c r="F43" s="20"/>
      <c r="G43" s="21"/>
      <c r="H43" s="22"/>
      <c r="I43" s="22"/>
      <c r="J43" s="23" t="s">
        <v>64</v>
      </c>
      <c r="K43" s="24">
        <v>52000000</v>
      </c>
      <c r="L43" s="24">
        <f t="shared" ref="L43:N43" si="17">+L44+L46</f>
        <v>0</v>
      </c>
      <c r="M43" s="24">
        <f t="shared" si="17"/>
        <v>0</v>
      </c>
      <c r="N43" s="25">
        <f t="shared" si="17"/>
        <v>52000000</v>
      </c>
    </row>
    <row r="44" spans="1:14" ht="15" customHeight="1" x14ac:dyDescent="0.25">
      <c r="A44" s="46" t="s">
        <v>5</v>
      </c>
      <c r="B44" s="47" t="s">
        <v>13</v>
      </c>
      <c r="C44" s="47" t="s">
        <v>10</v>
      </c>
      <c r="D44" s="47" t="s">
        <v>42</v>
      </c>
      <c r="E44" s="47" t="s">
        <v>65</v>
      </c>
      <c r="F44" s="47"/>
      <c r="G44" s="48"/>
      <c r="H44" s="49"/>
      <c r="I44" s="49"/>
      <c r="J44" s="50" t="s">
        <v>66</v>
      </c>
      <c r="K44" s="64">
        <v>10000000</v>
      </c>
      <c r="L44" s="64">
        <f t="shared" ref="L44:N44" si="18">+L45</f>
        <v>0</v>
      </c>
      <c r="M44" s="64">
        <f t="shared" si="18"/>
        <v>0</v>
      </c>
      <c r="N44" s="65">
        <f t="shared" si="18"/>
        <v>10000000</v>
      </c>
    </row>
    <row r="45" spans="1:14" ht="15" customHeight="1" x14ac:dyDescent="0.25">
      <c r="A45" s="53" t="s">
        <v>5</v>
      </c>
      <c r="B45" s="66" t="s">
        <v>13</v>
      </c>
      <c r="C45" s="66" t="s">
        <v>10</v>
      </c>
      <c r="D45" s="66" t="s">
        <v>42</v>
      </c>
      <c r="E45" s="66" t="s">
        <v>65</v>
      </c>
      <c r="F45" s="66" t="s">
        <v>13</v>
      </c>
      <c r="G45" s="28" t="s">
        <v>143</v>
      </c>
      <c r="H45" s="28">
        <v>10</v>
      </c>
      <c r="I45" s="28" t="s">
        <v>144</v>
      </c>
      <c r="J45" s="29" t="s">
        <v>67</v>
      </c>
      <c r="K45" s="67">
        <v>10000000</v>
      </c>
      <c r="L45" s="31"/>
      <c r="M45" s="31"/>
      <c r="N45" s="32">
        <f>+K45-L45+M45</f>
        <v>10000000</v>
      </c>
    </row>
    <row r="46" spans="1:14" ht="15" customHeight="1" x14ac:dyDescent="0.25">
      <c r="A46" s="46" t="s">
        <v>5</v>
      </c>
      <c r="B46" s="47" t="s">
        <v>13</v>
      </c>
      <c r="C46" s="47" t="s">
        <v>10</v>
      </c>
      <c r="D46" s="47" t="s">
        <v>42</v>
      </c>
      <c r="E46" s="47" t="s">
        <v>68</v>
      </c>
      <c r="F46" s="47"/>
      <c r="G46" s="48"/>
      <c r="H46" s="49"/>
      <c r="I46" s="49"/>
      <c r="J46" s="50" t="s">
        <v>69</v>
      </c>
      <c r="K46" s="64">
        <v>42000000</v>
      </c>
      <c r="L46" s="64">
        <f t="shared" ref="L46:N46" si="19">+L47</f>
        <v>0</v>
      </c>
      <c r="M46" s="64">
        <f t="shared" si="19"/>
        <v>0</v>
      </c>
      <c r="N46" s="65">
        <f t="shared" si="19"/>
        <v>42000000</v>
      </c>
    </row>
    <row r="47" spans="1:14" ht="15" customHeight="1" x14ac:dyDescent="0.25">
      <c r="A47" s="53" t="s">
        <v>5</v>
      </c>
      <c r="B47" s="66" t="s">
        <v>13</v>
      </c>
      <c r="C47" s="66" t="s">
        <v>10</v>
      </c>
      <c r="D47" s="66" t="s">
        <v>42</v>
      </c>
      <c r="E47" s="66" t="s">
        <v>68</v>
      </c>
      <c r="F47" s="66" t="s">
        <v>8</v>
      </c>
      <c r="G47" s="28" t="s">
        <v>143</v>
      </c>
      <c r="H47" s="28">
        <v>10</v>
      </c>
      <c r="I47" s="28" t="s">
        <v>144</v>
      </c>
      <c r="J47" s="29" t="s">
        <v>70</v>
      </c>
      <c r="K47" s="67">
        <v>42000000</v>
      </c>
      <c r="L47" s="31"/>
      <c r="M47" s="31"/>
      <c r="N47" s="32">
        <f>+K47-L47+M47</f>
        <v>42000000</v>
      </c>
    </row>
    <row r="48" spans="1:14" ht="16.5" customHeight="1" x14ac:dyDescent="0.25">
      <c r="A48" s="19" t="s">
        <v>5</v>
      </c>
      <c r="B48" s="20" t="s">
        <v>13</v>
      </c>
      <c r="C48" s="20" t="s">
        <v>10</v>
      </c>
      <c r="D48" s="20" t="s">
        <v>15</v>
      </c>
      <c r="E48" s="20"/>
      <c r="F48" s="20"/>
      <c r="G48" s="21"/>
      <c r="H48" s="22"/>
      <c r="I48" s="22"/>
      <c r="J48" s="23" t="s">
        <v>71</v>
      </c>
      <c r="K48" s="24">
        <v>7743845940</v>
      </c>
      <c r="L48" s="24">
        <f t="shared" ref="L48:M48" si="20">+L49+L52+L55+L62+L69+L73+L75+L81+L83+L86+L90+L93+L95+L89</f>
        <v>81622925</v>
      </c>
      <c r="M48" s="24">
        <f t="shared" si="20"/>
        <v>81622925</v>
      </c>
      <c r="N48" s="25">
        <f>+N49+N52+N55+N62+N69+N73+N75+N81+N83+N86+N90+N93+N95+N89</f>
        <v>7743845940</v>
      </c>
    </row>
    <row r="49" spans="1:14" ht="15" customHeight="1" x14ac:dyDescent="0.25">
      <c r="A49" s="46" t="s">
        <v>5</v>
      </c>
      <c r="B49" s="47" t="s">
        <v>13</v>
      </c>
      <c r="C49" s="47" t="s">
        <v>10</v>
      </c>
      <c r="D49" s="47" t="s">
        <v>15</v>
      </c>
      <c r="E49" s="47" t="s">
        <v>8</v>
      </c>
      <c r="F49" s="47"/>
      <c r="G49" s="48"/>
      <c r="H49" s="49"/>
      <c r="I49" s="49"/>
      <c r="J49" s="50" t="s">
        <v>72</v>
      </c>
      <c r="K49" s="64">
        <v>35000000</v>
      </c>
      <c r="L49" s="64">
        <f t="shared" ref="L49:N49" si="21">SUM(L50:L51)</f>
        <v>0</v>
      </c>
      <c r="M49" s="64">
        <f t="shared" si="21"/>
        <v>75000000</v>
      </c>
      <c r="N49" s="65">
        <f t="shared" si="21"/>
        <v>110000000</v>
      </c>
    </row>
    <row r="50" spans="1:14" ht="15" customHeight="1" x14ac:dyDescent="0.25">
      <c r="A50" s="53" t="s">
        <v>5</v>
      </c>
      <c r="B50" s="27" t="s">
        <v>13</v>
      </c>
      <c r="C50" s="27" t="s">
        <v>10</v>
      </c>
      <c r="D50" s="27" t="s">
        <v>15</v>
      </c>
      <c r="E50" s="27" t="s">
        <v>8</v>
      </c>
      <c r="F50" s="27" t="s">
        <v>38</v>
      </c>
      <c r="G50" s="28" t="s">
        <v>143</v>
      </c>
      <c r="H50" s="28">
        <v>10</v>
      </c>
      <c r="I50" s="28" t="s">
        <v>144</v>
      </c>
      <c r="J50" s="29" t="s">
        <v>73</v>
      </c>
      <c r="K50" s="30">
        <v>35000000</v>
      </c>
      <c r="L50" s="31"/>
      <c r="M50" s="31">
        <v>75000000</v>
      </c>
      <c r="N50" s="32">
        <f t="shared" ref="N50:N51" si="22">+K50-L50+M50</f>
        <v>110000000</v>
      </c>
    </row>
    <row r="51" spans="1:14" ht="15" customHeight="1" x14ac:dyDescent="0.25">
      <c r="A51" s="53" t="s">
        <v>5</v>
      </c>
      <c r="B51" s="27" t="s">
        <v>13</v>
      </c>
      <c r="C51" s="27" t="s">
        <v>10</v>
      </c>
      <c r="D51" s="27" t="s">
        <v>15</v>
      </c>
      <c r="E51" s="27" t="s">
        <v>8</v>
      </c>
      <c r="F51" s="27" t="s">
        <v>74</v>
      </c>
      <c r="G51" s="28" t="s">
        <v>143</v>
      </c>
      <c r="H51" s="28">
        <v>10</v>
      </c>
      <c r="I51" s="28" t="s">
        <v>144</v>
      </c>
      <c r="J51" s="29" t="s">
        <v>75</v>
      </c>
      <c r="K51" s="30">
        <v>0</v>
      </c>
      <c r="L51" s="31"/>
      <c r="M51" s="31"/>
      <c r="N51" s="32">
        <f t="shared" si="22"/>
        <v>0</v>
      </c>
    </row>
    <row r="52" spans="1:14" ht="15" customHeight="1" x14ac:dyDescent="0.25">
      <c r="A52" s="46" t="s">
        <v>5</v>
      </c>
      <c r="B52" s="47" t="s">
        <v>13</v>
      </c>
      <c r="C52" s="47" t="s">
        <v>10</v>
      </c>
      <c r="D52" s="47" t="s">
        <v>15</v>
      </c>
      <c r="E52" s="47" t="s">
        <v>13</v>
      </c>
      <c r="F52" s="47"/>
      <c r="G52" s="48"/>
      <c r="H52" s="49"/>
      <c r="I52" s="49"/>
      <c r="J52" s="50" t="s">
        <v>76</v>
      </c>
      <c r="K52" s="64">
        <v>-3914000</v>
      </c>
      <c r="L52" s="64">
        <f t="shared" ref="L52:N52" si="23">SUM(L53:L54)</f>
        <v>2500000</v>
      </c>
      <c r="M52" s="64">
        <f t="shared" si="23"/>
        <v>0</v>
      </c>
      <c r="N52" s="65">
        <f t="shared" si="23"/>
        <v>-6414000</v>
      </c>
    </row>
    <row r="53" spans="1:14" ht="15" customHeight="1" x14ac:dyDescent="0.25">
      <c r="A53" s="53" t="s">
        <v>5</v>
      </c>
      <c r="B53" s="27" t="s">
        <v>13</v>
      </c>
      <c r="C53" s="27" t="s">
        <v>10</v>
      </c>
      <c r="D53" s="27" t="s">
        <v>15</v>
      </c>
      <c r="E53" s="27" t="s">
        <v>13</v>
      </c>
      <c r="F53" s="27" t="s">
        <v>8</v>
      </c>
      <c r="G53" s="28" t="s">
        <v>143</v>
      </c>
      <c r="H53" s="28">
        <v>10</v>
      </c>
      <c r="I53" s="28" t="s">
        <v>144</v>
      </c>
      <c r="J53" s="29" t="s">
        <v>77</v>
      </c>
      <c r="K53" s="30">
        <v>2500000</v>
      </c>
      <c r="L53" s="31">
        <v>2500000</v>
      </c>
      <c r="M53" s="31"/>
      <c r="N53" s="32">
        <f t="shared" ref="N53:N54" si="24">+K53-L53+M53</f>
        <v>0</v>
      </c>
    </row>
    <row r="54" spans="1:14" ht="15" customHeight="1" x14ac:dyDescent="0.25">
      <c r="A54" s="53" t="s">
        <v>5</v>
      </c>
      <c r="B54" s="27" t="s">
        <v>13</v>
      </c>
      <c r="C54" s="27" t="s">
        <v>10</v>
      </c>
      <c r="D54" s="27" t="s">
        <v>15</v>
      </c>
      <c r="E54" s="27" t="s">
        <v>13</v>
      </c>
      <c r="F54" s="27" t="s">
        <v>13</v>
      </c>
      <c r="G54" s="28" t="s">
        <v>143</v>
      </c>
      <c r="H54" s="28">
        <v>10</v>
      </c>
      <c r="I54" s="28" t="s">
        <v>144</v>
      </c>
      <c r="J54" s="29" t="s">
        <v>78</v>
      </c>
      <c r="K54" s="30">
        <v>-6414000</v>
      </c>
      <c r="L54" s="31"/>
      <c r="M54" s="31"/>
      <c r="N54" s="32">
        <f t="shared" si="24"/>
        <v>-6414000</v>
      </c>
    </row>
    <row r="55" spans="1:14" ht="15" customHeight="1" x14ac:dyDescent="0.25">
      <c r="A55" s="46" t="s">
        <v>5</v>
      </c>
      <c r="B55" s="47" t="s">
        <v>13</v>
      </c>
      <c r="C55" s="47" t="s">
        <v>10</v>
      </c>
      <c r="D55" s="47" t="s">
        <v>15</v>
      </c>
      <c r="E55" s="47" t="s">
        <v>15</v>
      </c>
      <c r="F55" s="47"/>
      <c r="G55" s="48"/>
      <c r="H55" s="49"/>
      <c r="I55" s="49"/>
      <c r="J55" s="50" t="s">
        <v>79</v>
      </c>
      <c r="K55" s="64">
        <v>289144757</v>
      </c>
      <c r="L55" s="64">
        <f t="shared" ref="L55:N55" si="25">SUM(L56:L61)</f>
        <v>35831044</v>
      </c>
      <c r="M55" s="64">
        <f t="shared" si="25"/>
        <v>5122925</v>
      </c>
      <c r="N55" s="65">
        <f t="shared" si="25"/>
        <v>258436638</v>
      </c>
    </row>
    <row r="56" spans="1:14" ht="15" customHeight="1" x14ac:dyDescent="0.25">
      <c r="A56" s="53" t="s">
        <v>5</v>
      </c>
      <c r="B56" s="27" t="s">
        <v>13</v>
      </c>
      <c r="C56" s="27" t="s">
        <v>10</v>
      </c>
      <c r="D56" s="27" t="s">
        <v>15</v>
      </c>
      <c r="E56" s="27" t="s">
        <v>15</v>
      </c>
      <c r="F56" s="27" t="s">
        <v>8</v>
      </c>
      <c r="G56" s="28" t="s">
        <v>143</v>
      </c>
      <c r="H56" s="28">
        <v>10</v>
      </c>
      <c r="I56" s="28" t="s">
        <v>144</v>
      </c>
      <c r="J56" s="29" t="s">
        <v>80</v>
      </c>
      <c r="K56" s="30">
        <v>25310000</v>
      </c>
      <c r="L56" s="31"/>
      <c r="M56" s="31"/>
      <c r="N56" s="32">
        <f t="shared" ref="N56:N61" si="26">+K56-L56+M56</f>
        <v>25310000</v>
      </c>
    </row>
    <row r="57" spans="1:14" ht="15" customHeight="1" x14ac:dyDescent="0.25">
      <c r="A57" s="53" t="s">
        <v>5</v>
      </c>
      <c r="B57" s="27" t="s">
        <v>13</v>
      </c>
      <c r="C57" s="27" t="s">
        <v>10</v>
      </c>
      <c r="D57" s="27" t="s">
        <v>15</v>
      </c>
      <c r="E57" s="27" t="s">
        <v>15</v>
      </c>
      <c r="F57" s="27" t="s">
        <v>55</v>
      </c>
      <c r="G57" s="28" t="s">
        <v>143</v>
      </c>
      <c r="H57" s="28">
        <v>10</v>
      </c>
      <c r="I57" s="28" t="s">
        <v>144</v>
      </c>
      <c r="J57" s="29" t="s">
        <v>81</v>
      </c>
      <c r="K57" s="30">
        <v>7000000</v>
      </c>
      <c r="L57" s="31"/>
      <c r="M57" s="31"/>
      <c r="N57" s="32">
        <f t="shared" si="26"/>
        <v>7000000</v>
      </c>
    </row>
    <row r="58" spans="1:14" ht="15" customHeight="1" x14ac:dyDescent="0.25">
      <c r="A58" s="53" t="s">
        <v>5</v>
      </c>
      <c r="B58" s="27" t="s">
        <v>13</v>
      </c>
      <c r="C58" s="27" t="s">
        <v>10</v>
      </c>
      <c r="D58" s="27" t="s">
        <v>15</v>
      </c>
      <c r="E58" s="27" t="s">
        <v>15</v>
      </c>
      <c r="F58" s="27" t="s">
        <v>30</v>
      </c>
      <c r="G58" s="28" t="s">
        <v>143</v>
      </c>
      <c r="H58" s="28">
        <v>10</v>
      </c>
      <c r="I58" s="28" t="s">
        <v>144</v>
      </c>
      <c r="J58" s="29" t="s">
        <v>82</v>
      </c>
      <c r="K58" s="30">
        <v>73261755</v>
      </c>
      <c r="L58" s="31"/>
      <c r="M58" s="68"/>
      <c r="N58" s="32">
        <f t="shared" si="26"/>
        <v>73261755</v>
      </c>
    </row>
    <row r="59" spans="1:14" ht="15" customHeight="1" x14ac:dyDescent="0.25">
      <c r="A59" s="53" t="s">
        <v>5</v>
      </c>
      <c r="B59" s="27" t="s">
        <v>13</v>
      </c>
      <c r="C59" s="27" t="s">
        <v>10</v>
      </c>
      <c r="D59" s="27" t="s">
        <v>15</v>
      </c>
      <c r="E59" s="27" t="s">
        <v>15</v>
      </c>
      <c r="F59" s="27" t="s">
        <v>83</v>
      </c>
      <c r="G59" s="28" t="s">
        <v>143</v>
      </c>
      <c r="H59" s="28">
        <v>10</v>
      </c>
      <c r="I59" s="28" t="s">
        <v>144</v>
      </c>
      <c r="J59" s="29" t="s">
        <v>84</v>
      </c>
      <c r="K59" s="30">
        <v>67307732</v>
      </c>
      <c r="L59" s="31">
        <v>19266213</v>
      </c>
      <c r="M59" s="31"/>
      <c r="N59" s="32">
        <f t="shared" si="26"/>
        <v>48041519</v>
      </c>
    </row>
    <row r="60" spans="1:14" ht="15" customHeight="1" x14ac:dyDescent="0.25">
      <c r="A60" s="53" t="s">
        <v>5</v>
      </c>
      <c r="B60" s="27" t="s">
        <v>13</v>
      </c>
      <c r="C60" s="27" t="s">
        <v>10</v>
      </c>
      <c r="D60" s="27" t="s">
        <v>15</v>
      </c>
      <c r="E60" s="27" t="s">
        <v>15</v>
      </c>
      <c r="F60" s="27" t="s">
        <v>85</v>
      </c>
      <c r="G60" s="28" t="s">
        <v>143</v>
      </c>
      <c r="H60" s="28">
        <v>10</v>
      </c>
      <c r="I60" s="28" t="s">
        <v>144</v>
      </c>
      <c r="J60" s="29" t="s">
        <v>86</v>
      </c>
      <c r="K60" s="30">
        <v>76507954</v>
      </c>
      <c r="L60" s="31">
        <v>16564831</v>
      </c>
      <c r="M60" s="31"/>
      <c r="N60" s="32">
        <f t="shared" si="26"/>
        <v>59943123</v>
      </c>
    </row>
    <row r="61" spans="1:14" ht="15" customHeight="1" x14ac:dyDescent="0.25">
      <c r="A61" s="53" t="s">
        <v>5</v>
      </c>
      <c r="B61" s="27" t="s">
        <v>13</v>
      </c>
      <c r="C61" s="27" t="s">
        <v>10</v>
      </c>
      <c r="D61" s="27" t="s">
        <v>15</v>
      </c>
      <c r="E61" s="27" t="s">
        <v>15</v>
      </c>
      <c r="F61" s="27" t="s">
        <v>87</v>
      </c>
      <c r="G61" s="28" t="s">
        <v>143</v>
      </c>
      <c r="H61" s="28">
        <v>10</v>
      </c>
      <c r="I61" s="28" t="s">
        <v>144</v>
      </c>
      <c r="J61" s="29" t="s">
        <v>88</v>
      </c>
      <c r="K61" s="30">
        <v>39757316</v>
      </c>
      <c r="L61" s="31"/>
      <c r="M61" s="31">
        <v>5122925</v>
      </c>
      <c r="N61" s="32">
        <f t="shared" si="26"/>
        <v>44880241</v>
      </c>
    </row>
    <row r="62" spans="1:14" ht="15" customHeight="1" x14ac:dyDescent="0.25">
      <c r="A62" s="46" t="s">
        <v>5</v>
      </c>
      <c r="B62" s="47" t="s">
        <v>13</v>
      </c>
      <c r="C62" s="47" t="s">
        <v>10</v>
      </c>
      <c r="D62" s="47" t="s">
        <v>15</v>
      </c>
      <c r="E62" s="47" t="s">
        <v>20</v>
      </c>
      <c r="F62" s="47"/>
      <c r="G62" s="48"/>
      <c r="H62" s="49"/>
      <c r="I62" s="49"/>
      <c r="J62" s="50" t="s">
        <v>89</v>
      </c>
      <c r="K62" s="64">
        <v>595327752</v>
      </c>
      <c r="L62" s="64">
        <f t="shared" ref="L62:N62" si="27">SUM(L63:L68)</f>
        <v>4101011</v>
      </c>
      <c r="M62" s="64">
        <f t="shared" si="27"/>
        <v>0</v>
      </c>
      <c r="N62" s="65">
        <f t="shared" si="27"/>
        <v>591226741</v>
      </c>
    </row>
    <row r="63" spans="1:14" ht="15" customHeight="1" x14ac:dyDescent="0.25">
      <c r="A63" s="53" t="s">
        <v>5</v>
      </c>
      <c r="B63" s="27" t="s">
        <v>13</v>
      </c>
      <c r="C63" s="27" t="s">
        <v>10</v>
      </c>
      <c r="D63" s="27" t="s">
        <v>15</v>
      </c>
      <c r="E63" s="27" t="s">
        <v>20</v>
      </c>
      <c r="F63" s="27" t="s">
        <v>8</v>
      </c>
      <c r="G63" s="28" t="s">
        <v>143</v>
      </c>
      <c r="H63" s="28">
        <v>10</v>
      </c>
      <c r="I63" s="28" t="s">
        <v>144</v>
      </c>
      <c r="J63" s="29" t="s">
        <v>90</v>
      </c>
      <c r="K63" s="30">
        <v>4825521</v>
      </c>
      <c r="L63" s="31">
        <v>367484</v>
      </c>
      <c r="M63" s="31"/>
      <c r="N63" s="32">
        <f t="shared" ref="N63:N68" si="28">+K63-L63+M63</f>
        <v>4458037</v>
      </c>
    </row>
    <row r="64" spans="1:14" ht="15" customHeight="1" x14ac:dyDescent="0.25">
      <c r="A64" s="53" t="s">
        <v>5</v>
      </c>
      <c r="B64" s="27" t="s">
        <v>13</v>
      </c>
      <c r="C64" s="27" t="s">
        <v>10</v>
      </c>
      <c r="D64" s="27" t="s">
        <v>15</v>
      </c>
      <c r="E64" s="27" t="s">
        <v>20</v>
      </c>
      <c r="F64" s="27" t="s">
        <v>13</v>
      </c>
      <c r="G64" s="28" t="s">
        <v>143</v>
      </c>
      <c r="H64" s="28">
        <v>10</v>
      </c>
      <c r="I64" s="28" t="s">
        <v>144</v>
      </c>
      <c r="J64" s="29" t="s">
        <v>91</v>
      </c>
      <c r="K64" s="30">
        <v>96650000</v>
      </c>
      <c r="L64" s="31">
        <v>131564</v>
      </c>
      <c r="M64" s="31"/>
      <c r="N64" s="32">
        <f t="shared" si="28"/>
        <v>96518436</v>
      </c>
    </row>
    <row r="65" spans="1:14" ht="15" customHeight="1" x14ac:dyDescent="0.25">
      <c r="A65" s="53" t="s">
        <v>5</v>
      </c>
      <c r="B65" s="27" t="s">
        <v>13</v>
      </c>
      <c r="C65" s="27" t="s">
        <v>10</v>
      </c>
      <c r="D65" s="27" t="s">
        <v>15</v>
      </c>
      <c r="E65" s="27" t="s">
        <v>20</v>
      </c>
      <c r="F65" s="27" t="s">
        <v>38</v>
      </c>
      <c r="G65" s="28" t="s">
        <v>143</v>
      </c>
      <c r="H65" s="28">
        <v>10</v>
      </c>
      <c r="I65" s="28" t="s">
        <v>144</v>
      </c>
      <c r="J65" s="29" t="s">
        <v>92</v>
      </c>
      <c r="K65" s="30">
        <v>151353829</v>
      </c>
      <c r="L65" s="31">
        <v>1806205</v>
      </c>
      <c r="M65" s="31"/>
      <c r="N65" s="32">
        <f t="shared" si="28"/>
        <v>149547624</v>
      </c>
    </row>
    <row r="66" spans="1:14" ht="15" customHeight="1" x14ac:dyDescent="0.25">
      <c r="A66" s="53" t="s">
        <v>5</v>
      </c>
      <c r="B66" s="27" t="s">
        <v>13</v>
      </c>
      <c r="C66" s="27" t="s">
        <v>10</v>
      </c>
      <c r="D66" s="27" t="s">
        <v>15</v>
      </c>
      <c r="E66" s="27" t="s">
        <v>20</v>
      </c>
      <c r="F66" s="27" t="s">
        <v>39</v>
      </c>
      <c r="G66" s="28" t="s">
        <v>143</v>
      </c>
      <c r="H66" s="28">
        <v>10</v>
      </c>
      <c r="I66" s="28" t="s">
        <v>144</v>
      </c>
      <c r="J66" s="29" t="s">
        <v>93</v>
      </c>
      <c r="K66" s="30">
        <v>151722585</v>
      </c>
      <c r="L66" s="31">
        <v>806205</v>
      </c>
      <c r="M66" s="31"/>
      <c r="N66" s="32">
        <f t="shared" si="28"/>
        <v>150916380</v>
      </c>
    </row>
    <row r="67" spans="1:14" ht="15" customHeight="1" x14ac:dyDescent="0.25">
      <c r="A67" s="53" t="s">
        <v>5</v>
      </c>
      <c r="B67" s="27" t="s">
        <v>13</v>
      </c>
      <c r="C67" s="27" t="s">
        <v>10</v>
      </c>
      <c r="D67" s="27" t="s">
        <v>15</v>
      </c>
      <c r="E67" s="27" t="s">
        <v>20</v>
      </c>
      <c r="F67" s="27" t="s">
        <v>6</v>
      </c>
      <c r="G67" s="28" t="s">
        <v>143</v>
      </c>
      <c r="H67" s="28">
        <v>10</v>
      </c>
      <c r="I67" s="28" t="s">
        <v>144</v>
      </c>
      <c r="J67" s="29" t="s">
        <v>94</v>
      </c>
      <c r="K67" s="30">
        <v>149541218</v>
      </c>
      <c r="L67" s="31">
        <v>613027</v>
      </c>
      <c r="M67" s="31"/>
      <c r="N67" s="32">
        <f t="shared" si="28"/>
        <v>148928191</v>
      </c>
    </row>
    <row r="68" spans="1:14" ht="15" customHeight="1" x14ac:dyDescent="0.25">
      <c r="A68" s="53" t="s">
        <v>5</v>
      </c>
      <c r="B68" s="27" t="s">
        <v>13</v>
      </c>
      <c r="C68" s="27" t="s">
        <v>10</v>
      </c>
      <c r="D68" s="27" t="s">
        <v>15</v>
      </c>
      <c r="E68" s="27" t="s">
        <v>20</v>
      </c>
      <c r="F68" s="27" t="s">
        <v>24</v>
      </c>
      <c r="G68" s="28" t="s">
        <v>143</v>
      </c>
      <c r="H68" s="28">
        <v>10</v>
      </c>
      <c r="I68" s="28" t="s">
        <v>144</v>
      </c>
      <c r="J68" s="29" t="s">
        <v>95</v>
      </c>
      <c r="K68" s="30">
        <v>41234599</v>
      </c>
      <c r="L68" s="31">
        <v>376526</v>
      </c>
      <c r="M68" s="31"/>
      <c r="N68" s="32">
        <f t="shared" si="28"/>
        <v>40858073</v>
      </c>
    </row>
    <row r="69" spans="1:14" ht="15" customHeight="1" x14ac:dyDescent="0.25">
      <c r="A69" s="46" t="s">
        <v>5</v>
      </c>
      <c r="B69" s="47" t="s">
        <v>13</v>
      </c>
      <c r="C69" s="47" t="s">
        <v>10</v>
      </c>
      <c r="D69" s="47" t="s">
        <v>15</v>
      </c>
      <c r="E69" s="47" t="s">
        <v>55</v>
      </c>
      <c r="F69" s="47"/>
      <c r="G69" s="48"/>
      <c r="H69" s="49"/>
      <c r="I69" s="49"/>
      <c r="J69" s="50" t="s">
        <v>96</v>
      </c>
      <c r="K69" s="64">
        <v>53113567</v>
      </c>
      <c r="L69" s="64">
        <f t="shared" ref="L69:N69" si="29">SUM(L70:L72)</f>
        <v>21914</v>
      </c>
      <c r="M69" s="64">
        <f t="shared" si="29"/>
        <v>0</v>
      </c>
      <c r="N69" s="65">
        <f t="shared" si="29"/>
        <v>53091653</v>
      </c>
    </row>
    <row r="70" spans="1:14" ht="15" customHeight="1" x14ac:dyDescent="0.25">
      <c r="A70" s="53" t="s">
        <v>5</v>
      </c>
      <c r="B70" s="27" t="s">
        <v>13</v>
      </c>
      <c r="C70" s="27" t="s">
        <v>10</v>
      </c>
      <c r="D70" s="27" t="s">
        <v>15</v>
      </c>
      <c r="E70" s="27" t="s">
        <v>55</v>
      </c>
      <c r="F70" s="27" t="s">
        <v>13</v>
      </c>
      <c r="G70" s="28" t="s">
        <v>143</v>
      </c>
      <c r="H70" s="28">
        <v>10</v>
      </c>
      <c r="I70" s="28" t="s">
        <v>144</v>
      </c>
      <c r="J70" s="29" t="s">
        <v>97</v>
      </c>
      <c r="K70" s="30">
        <v>23544459</v>
      </c>
      <c r="L70" s="31"/>
      <c r="M70" s="31"/>
      <c r="N70" s="32">
        <f t="shared" ref="N70:N72" si="30">+K70-L70+M70</f>
        <v>23544459</v>
      </c>
    </row>
    <row r="71" spans="1:14" ht="15" customHeight="1" x14ac:dyDescent="0.25">
      <c r="A71" s="53" t="s">
        <v>5</v>
      </c>
      <c r="B71" s="27" t="s">
        <v>13</v>
      </c>
      <c r="C71" s="27" t="s">
        <v>10</v>
      </c>
      <c r="D71" s="27" t="s">
        <v>15</v>
      </c>
      <c r="E71" s="27" t="s">
        <v>55</v>
      </c>
      <c r="F71" s="27" t="s">
        <v>42</v>
      </c>
      <c r="G71" s="28" t="s">
        <v>143</v>
      </c>
      <c r="H71" s="28">
        <v>10</v>
      </c>
      <c r="I71" s="28" t="s">
        <v>144</v>
      </c>
      <c r="J71" s="29" t="s">
        <v>98</v>
      </c>
      <c r="K71" s="30">
        <v>26544458</v>
      </c>
      <c r="L71" s="31">
        <v>21914</v>
      </c>
      <c r="M71" s="31"/>
      <c r="N71" s="32">
        <f t="shared" si="30"/>
        <v>26522544</v>
      </c>
    </row>
    <row r="72" spans="1:14" ht="15" customHeight="1" x14ac:dyDescent="0.25">
      <c r="A72" s="53" t="s">
        <v>5</v>
      </c>
      <c r="B72" s="27" t="s">
        <v>13</v>
      </c>
      <c r="C72" s="27" t="s">
        <v>10</v>
      </c>
      <c r="D72" s="27" t="s">
        <v>15</v>
      </c>
      <c r="E72" s="27" t="s">
        <v>55</v>
      </c>
      <c r="F72" s="27" t="s">
        <v>57</v>
      </c>
      <c r="G72" s="28" t="s">
        <v>143</v>
      </c>
      <c r="H72" s="28">
        <v>10</v>
      </c>
      <c r="I72" s="28" t="s">
        <v>144</v>
      </c>
      <c r="J72" s="29" t="s">
        <v>99</v>
      </c>
      <c r="K72" s="30">
        <v>3024650</v>
      </c>
      <c r="L72" s="31"/>
      <c r="M72" s="31"/>
      <c r="N72" s="32">
        <f t="shared" si="30"/>
        <v>3024650</v>
      </c>
    </row>
    <row r="73" spans="1:14" ht="15" customHeight="1" x14ac:dyDescent="0.25">
      <c r="A73" s="46" t="s">
        <v>5</v>
      </c>
      <c r="B73" s="47" t="s">
        <v>13</v>
      </c>
      <c r="C73" s="47" t="s">
        <v>10</v>
      </c>
      <c r="D73" s="47" t="s">
        <v>15</v>
      </c>
      <c r="E73" s="47" t="s">
        <v>57</v>
      </c>
      <c r="F73" s="47"/>
      <c r="G73" s="48"/>
      <c r="H73" s="49"/>
      <c r="I73" s="49"/>
      <c r="J73" s="50" t="s">
        <v>100</v>
      </c>
      <c r="K73" s="64">
        <v>8000000</v>
      </c>
      <c r="L73" s="64">
        <f t="shared" ref="L73:N73" si="31">+L74</f>
        <v>0</v>
      </c>
      <c r="M73" s="64">
        <f t="shared" si="31"/>
        <v>0</v>
      </c>
      <c r="N73" s="65">
        <f t="shared" si="31"/>
        <v>8000000</v>
      </c>
    </row>
    <row r="74" spans="1:14" ht="15" customHeight="1" x14ac:dyDescent="0.25">
      <c r="A74" s="53" t="s">
        <v>5</v>
      </c>
      <c r="B74" s="27" t="s">
        <v>13</v>
      </c>
      <c r="C74" s="27" t="s">
        <v>10</v>
      </c>
      <c r="D74" s="27" t="s">
        <v>15</v>
      </c>
      <c r="E74" s="27" t="s">
        <v>57</v>
      </c>
      <c r="F74" s="27" t="s">
        <v>55</v>
      </c>
      <c r="G74" s="28" t="s">
        <v>143</v>
      </c>
      <c r="H74" s="28">
        <v>10</v>
      </c>
      <c r="I74" s="28"/>
      <c r="J74" s="29" t="s">
        <v>101</v>
      </c>
      <c r="K74" s="30">
        <v>8000000</v>
      </c>
      <c r="L74" s="31"/>
      <c r="M74" s="31"/>
      <c r="N74" s="32">
        <f>+K74-L74+M74</f>
        <v>8000000</v>
      </c>
    </row>
    <row r="75" spans="1:14" ht="15" customHeight="1" x14ac:dyDescent="0.25">
      <c r="A75" s="46" t="s">
        <v>5</v>
      </c>
      <c r="B75" s="47" t="s">
        <v>13</v>
      </c>
      <c r="C75" s="47" t="s">
        <v>10</v>
      </c>
      <c r="D75" s="47" t="s">
        <v>15</v>
      </c>
      <c r="E75" s="47" t="s">
        <v>38</v>
      </c>
      <c r="F75" s="47"/>
      <c r="G75" s="48"/>
      <c r="H75" s="49"/>
      <c r="I75" s="49"/>
      <c r="J75" s="50" t="s">
        <v>102</v>
      </c>
      <c r="K75" s="64">
        <v>31198438</v>
      </c>
      <c r="L75" s="64">
        <f t="shared" ref="L75:N75" si="32">SUM(L76:L80)</f>
        <v>20000000</v>
      </c>
      <c r="M75" s="64">
        <f t="shared" si="32"/>
        <v>0</v>
      </c>
      <c r="N75" s="65">
        <f t="shared" si="32"/>
        <v>11198438</v>
      </c>
    </row>
    <row r="76" spans="1:14" ht="15" customHeight="1" x14ac:dyDescent="0.25">
      <c r="A76" s="53" t="s">
        <v>5</v>
      </c>
      <c r="B76" s="27" t="s">
        <v>13</v>
      </c>
      <c r="C76" s="27" t="s">
        <v>10</v>
      </c>
      <c r="D76" s="27" t="s">
        <v>15</v>
      </c>
      <c r="E76" s="27" t="s">
        <v>38</v>
      </c>
      <c r="F76" s="27" t="s">
        <v>8</v>
      </c>
      <c r="G76" s="28" t="s">
        <v>143</v>
      </c>
      <c r="H76" s="28">
        <v>10</v>
      </c>
      <c r="I76" s="28" t="s">
        <v>144</v>
      </c>
      <c r="J76" s="29" t="s">
        <v>103</v>
      </c>
      <c r="K76" s="30">
        <v>24400000</v>
      </c>
      <c r="L76" s="31"/>
      <c r="M76" s="31"/>
      <c r="N76" s="32">
        <f t="shared" ref="N76:N80" si="33">+K76-L76+M76</f>
        <v>24400000</v>
      </c>
    </row>
    <row r="77" spans="1:14" ht="15" customHeight="1" x14ac:dyDescent="0.25">
      <c r="A77" s="53" t="s">
        <v>5</v>
      </c>
      <c r="B77" s="27" t="s">
        <v>13</v>
      </c>
      <c r="C77" s="27" t="s">
        <v>10</v>
      </c>
      <c r="D77" s="27" t="s">
        <v>15</v>
      </c>
      <c r="E77" s="27" t="s">
        <v>38</v>
      </c>
      <c r="F77" s="27" t="s">
        <v>13</v>
      </c>
      <c r="G77" s="28" t="s">
        <v>143</v>
      </c>
      <c r="H77" s="28">
        <v>10</v>
      </c>
      <c r="I77" s="28" t="s">
        <v>144</v>
      </c>
      <c r="J77" s="29" t="s">
        <v>104</v>
      </c>
      <c r="K77" s="30">
        <v>124500000</v>
      </c>
      <c r="L77" s="31">
        <v>10000000</v>
      </c>
      <c r="M77" s="31"/>
      <c r="N77" s="32">
        <f t="shared" si="33"/>
        <v>114500000</v>
      </c>
    </row>
    <row r="78" spans="1:14" ht="15" customHeight="1" x14ac:dyDescent="0.25">
      <c r="A78" s="53" t="s">
        <v>5</v>
      </c>
      <c r="B78" s="27" t="s">
        <v>13</v>
      </c>
      <c r="C78" s="27" t="s">
        <v>10</v>
      </c>
      <c r="D78" s="27" t="s">
        <v>15</v>
      </c>
      <c r="E78" s="27" t="s">
        <v>38</v>
      </c>
      <c r="F78" s="27" t="s">
        <v>20</v>
      </c>
      <c r="G78" s="28" t="s">
        <v>143</v>
      </c>
      <c r="H78" s="28">
        <v>10</v>
      </c>
      <c r="I78" s="28" t="s">
        <v>144</v>
      </c>
      <c r="J78" s="29" t="s">
        <v>105</v>
      </c>
      <c r="K78" s="30">
        <v>30000000</v>
      </c>
      <c r="L78" s="31">
        <v>10000000</v>
      </c>
      <c r="M78" s="31"/>
      <c r="N78" s="32">
        <f t="shared" si="33"/>
        <v>20000000</v>
      </c>
    </row>
    <row r="79" spans="1:14" ht="15" customHeight="1" x14ac:dyDescent="0.25">
      <c r="A79" s="53" t="s">
        <v>5</v>
      </c>
      <c r="B79" s="27" t="s">
        <v>13</v>
      </c>
      <c r="C79" s="27" t="s">
        <v>10</v>
      </c>
      <c r="D79" s="27" t="s">
        <v>15</v>
      </c>
      <c r="E79" s="27" t="s">
        <v>38</v>
      </c>
      <c r="F79" s="27" t="s">
        <v>55</v>
      </c>
      <c r="G79" s="28" t="s">
        <v>143</v>
      </c>
      <c r="H79" s="28">
        <v>10</v>
      </c>
      <c r="I79" s="28" t="s">
        <v>144</v>
      </c>
      <c r="J79" s="29" t="s">
        <v>106</v>
      </c>
      <c r="K79" s="30">
        <v>36200000</v>
      </c>
      <c r="L79" s="31"/>
      <c r="M79" s="31"/>
      <c r="N79" s="32">
        <f t="shared" si="33"/>
        <v>36200000</v>
      </c>
    </row>
    <row r="80" spans="1:14" ht="15" customHeight="1" x14ac:dyDescent="0.25">
      <c r="A80" s="53" t="s">
        <v>5</v>
      </c>
      <c r="B80" s="27" t="s">
        <v>13</v>
      </c>
      <c r="C80" s="27" t="s">
        <v>10</v>
      </c>
      <c r="D80" s="27" t="s">
        <v>15</v>
      </c>
      <c r="E80" s="27" t="s">
        <v>38</v>
      </c>
      <c r="F80" s="27" t="s">
        <v>57</v>
      </c>
      <c r="G80" s="28" t="s">
        <v>143</v>
      </c>
      <c r="H80" s="28">
        <v>10</v>
      </c>
      <c r="I80" s="28" t="s">
        <v>144</v>
      </c>
      <c r="J80" s="29" t="s">
        <v>107</v>
      </c>
      <c r="K80" s="30">
        <v>-183901562</v>
      </c>
      <c r="L80" s="31"/>
      <c r="M80" s="31"/>
      <c r="N80" s="32">
        <f t="shared" si="33"/>
        <v>-183901562</v>
      </c>
    </row>
    <row r="81" spans="1:14" ht="15" customHeight="1" x14ac:dyDescent="0.25">
      <c r="A81" s="46" t="s">
        <v>5</v>
      </c>
      <c r="B81" s="47" t="s">
        <v>13</v>
      </c>
      <c r="C81" s="47" t="s">
        <v>10</v>
      </c>
      <c r="D81" s="47" t="s">
        <v>15</v>
      </c>
      <c r="E81" s="47" t="s">
        <v>39</v>
      </c>
      <c r="F81" s="47"/>
      <c r="G81" s="48"/>
      <c r="H81" s="49"/>
      <c r="I81" s="49"/>
      <c r="J81" s="50" t="s">
        <v>108</v>
      </c>
      <c r="K81" s="64">
        <v>660770325</v>
      </c>
      <c r="L81" s="64">
        <f t="shared" ref="L81:N81" si="34">+L82</f>
        <v>19168956</v>
      </c>
      <c r="M81" s="64">
        <f t="shared" si="34"/>
        <v>0</v>
      </c>
      <c r="N81" s="65">
        <f t="shared" si="34"/>
        <v>641601369</v>
      </c>
    </row>
    <row r="82" spans="1:14" ht="15" customHeight="1" x14ac:dyDescent="0.25">
      <c r="A82" s="53" t="s">
        <v>5</v>
      </c>
      <c r="B82" s="27" t="s">
        <v>13</v>
      </c>
      <c r="C82" s="27" t="s">
        <v>10</v>
      </c>
      <c r="D82" s="27" t="s">
        <v>15</v>
      </c>
      <c r="E82" s="27" t="s">
        <v>39</v>
      </c>
      <c r="F82" s="27" t="s">
        <v>7</v>
      </c>
      <c r="G82" s="28" t="s">
        <v>143</v>
      </c>
      <c r="H82" s="28">
        <v>10</v>
      </c>
      <c r="I82" s="28" t="s">
        <v>144</v>
      </c>
      <c r="J82" s="29" t="s">
        <v>109</v>
      </c>
      <c r="K82" s="30">
        <v>660770325</v>
      </c>
      <c r="L82" s="31">
        <v>19168956</v>
      </c>
      <c r="M82" s="31"/>
      <c r="N82" s="32">
        <f>+K82-L82+M82</f>
        <v>641601369</v>
      </c>
    </row>
    <row r="83" spans="1:14" s="10" customFormat="1" ht="15" customHeight="1" x14ac:dyDescent="0.2">
      <c r="A83" s="46" t="s">
        <v>5</v>
      </c>
      <c r="B83" s="47" t="s">
        <v>13</v>
      </c>
      <c r="C83" s="47" t="s">
        <v>10</v>
      </c>
      <c r="D83" s="47" t="s">
        <v>15</v>
      </c>
      <c r="E83" s="47" t="s">
        <v>6</v>
      </c>
      <c r="F83" s="47"/>
      <c r="G83" s="47"/>
      <c r="H83" s="47"/>
      <c r="I83" s="47"/>
      <c r="J83" s="47" t="s">
        <v>110</v>
      </c>
      <c r="K83" s="69">
        <v>4007974834</v>
      </c>
      <c r="L83" s="69">
        <f t="shared" ref="L83:N83" si="35">SUM(L84:L85)</f>
        <v>0</v>
      </c>
      <c r="M83" s="69">
        <f t="shared" si="35"/>
        <v>0</v>
      </c>
      <c r="N83" s="70">
        <f t="shared" si="35"/>
        <v>4007974834</v>
      </c>
    </row>
    <row r="84" spans="1:14" ht="15" customHeight="1" x14ac:dyDescent="0.25">
      <c r="A84" s="53" t="s">
        <v>5</v>
      </c>
      <c r="B84" s="27" t="s">
        <v>13</v>
      </c>
      <c r="C84" s="27" t="s">
        <v>10</v>
      </c>
      <c r="D84" s="27" t="s">
        <v>15</v>
      </c>
      <c r="E84" s="27" t="s">
        <v>6</v>
      </c>
      <c r="F84" s="27" t="s">
        <v>8</v>
      </c>
      <c r="G84" s="28" t="s">
        <v>143</v>
      </c>
      <c r="H84" s="28">
        <v>10</v>
      </c>
      <c r="I84" s="28" t="s">
        <v>144</v>
      </c>
      <c r="J84" s="29" t="s">
        <v>111</v>
      </c>
      <c r="K84" s="30">
        <v>360362354</v>
      </c>
      <c r="L84" s="31"/>
      <c r="M84" s="31"/>
      <c r="N84" s="32">
        <f t="shared" ref="N84:N85" si="36">+K84-L84+M84</f>
        <v>360362354</v>
      </c>
    </row>
    <row r="85" spans="1:14" ht="16.5" customHeight="1" x14ac:dyDescent="0.25">
      <c r="A85" s="53" t="s">
        <v>5</v>
      </c>
      <c r="B85" s="27" t="s">
        <v>13</v>
      </c>
      <c r="C85" s="27" t="s">
        <v>10</v>
      </c>
      <c r="D85" s="27" t="s">
        <v>15</v>
      </c>
      <c r="E85" s="27" t="s">
        <v>6</v>
      </c>
      <c r="F85" s="27" t="s">
        <v>13</v>
      </c>
      <c r="G85" s="28" t="s">
        <v>143</v>
      </c>
      <c r="H85" s="28">
        <v>10</v>
      </c>
      <c r="I85" s="28" t="s">
        <v>144</v>
      </c>
      <c r="J85" s="29" t="s">
        <v>112</v>
      </c>
      <c r="K85" s="30">
        <v>3647612480</v>
      </c>
      <c r="L85" s="31"/>
      <c r="M85" s="31"/>
      <c r="N85" s="32">
        <f t="shared" si="36"/>
        <v>3647612480</v>
      </c>
    </row>
    <row r="86" spans="1:14" ht="15" customHeight="1" x14ac:dyDescent="0.25">
      <c r="A86" s="46" t="s">
        <v>5</v>
      </c>
      <c r="B86" s="47" t="s">
        <v>13</v>
      </c>
      <c r="C86" s="47" t="s">
        <v>10</v>
      </c>
      <c r="D86" s="47" t="s">
        <v>15</v>
      </c>
      <c r="E86" s="47" t="s">
        <v>7</v>
      </c>
      <c r="F86" s="47"/>
      <c r="G86" s="48"/>
      <c r="H86" s="49"/>
      <c r="I86" s="49"/>
      <c r="J86" s="50" t="s">
        <v>113</v>
      </c>
      <c r="K86" s="64">
        <v>552000000</v>
      </c>
      <c r="L86" s="64">
        <f t="shared" ref="L86:M86" si="37">SUM(L87:L88)</f>
        <v>0</v>
      </c>
      <c r="M86" s="64">
        <f t="shared" si="37"/>
        <v>0</v>
      </c>
      <c r="N86" s="65">
        <f>SUM(N87:N88)</f>
        <v>552000000</v>
      </c>
    </row>
    <row r="87" spans="1:14" ht="15" customHeight="1" x14ac:dyDescent="0.25">
      <c r="A87" s="53" t="s">
        <v>5</v>
      </c>
      <c r="B87" s="27" t="s">
        <v>13</v>
      </c>
      <c r="C87" s="27" t="s">
        <v>10</v>
      </c>
      <c r="D87" s="27" t="s">
        <v>15</v>
      </c>
      <c r="E87" s="27" t="s">
        <v>7</v>
      </c>
      <c r="F87" s="27" t="s">
        <v>8</v>
      </c>
      <c r="G87" s="28" t="s">
        <v>143</v>
      </c>
      <c r="H87" s="28">
        <v>10</v>
      </c>
      <c r="I87" s="28" t="s">
        <v>144</v>
      </c>
      <c r="J87" s="29" t="s">
        <v>114</v>
      </c>
      <c r="K87" s="30">
        <v>52000000</v>
      </c>
      <c r="L87" s="31"/>
      <c r="M87" s="31"/>
      <c r="N87" s="32">
        <f t="shared" ref="N87:N88" si="38">+K87-L87+M87</f>
        <v>52000000</v>
      </c>
    </row>
    <row r="88" spans="1:14" ht="15" customHeight="1" x14ac:dyDescent="0.25">
      <c r="A88" s="53" t="s">
        <v>5</v>
      </c>
      <c r="B88" s="27" t="s">
        <v>13</v>
      </c>
      <c r="C88" s="27" t="s">
        <v>10</v>
      </c>
      <c r="D88" s="27" t="s">
        <v>15</v>
      </c>
      <c r="E88" s="27" t="s">
        <v>7</v>
      </c>
      <c r="F88" s="27" t="s">
        <v>13</v>
      </c>
      <c r="G88" s="28" t="s">
        <v>143</v>
      </c>
      <c r="H88" s="28">
        <v>10</v>
      </c>
      <c r="I88" s="28" t="s">
        <v>144</v>
      </c>
      <c r="J88" s="29" t="s">
        <v>115</v>
      </c>
      <c r="K88" s="30">
        <v>500000000</v>
      </c>
      <c r="L88" s="31"/>
      <c r="M88" s="31"/>
      <c r="N88" s="32">
        <f t="shared" si="38"/>
        <v>500000000</v>
      </c>
    </row>
    <row r="89" spans="1:14" ht="15" customHeight="1" x14ac:dyDescent="0.25">
      <c r="A89" s="71" t="s">
        <v>5</v>
      </c>
      <c r="B89" s="72" t="s">
        <v>13</v>
      </c>
      <c r="C89" s="72" t="s">
        <v>10</v>
      </c>
      <c r="D89" s="72" t="s">
        <v>15</v>
      </c>
      <c r="E89" s="72" t="s">
        <v>28</v>
      </c>
      <c r="F89" s="72"/>
      <c r="G89" s="73" t="s">
        <v>143</v>
      </c>
      <c r="H89" s="73">
        <v>10</v>
      </c>
      <c r="I89" s="73" t="s">
        <v>144</v>
      </c>
      <c r="J89" s="74" t="s">
        <v>116</v>
      </c>
      <c r="K89" s="75">
        <v>262118</v>
      </c>
      <c r="L89" s="76"/>
      <c r="M89" s="76"/>
      <c r="N89" s="77">
        <f>+K89-L89+M89</f>
        <v>262118</v>
      </c>
    </row>
    <row r="90" spans="1:14" ht="15" customHeight="1" x14ac:dyDescent="0.25">
      <c r="A90" s="46" t="s">
        <v>5</v>
      </c>
      <c r="B90" s="47" t="s">
        <v>13</v>
      </c>
      <c r="C90" s="47" t="s">
        <v>10</v>
      </c>
      <c r="D90" s="47" t="s">
        <v>15</v>
      </c>
      <c r="E90" s="47" t="s">
        <v>117</v>
      </c>
      <c r="F90" s="47"/>
      <c r="G90" s="48"/>
      <c r="H90" s="49"/>
      <c r="I90" s="49"/>
      <c r="J90" s="50" t="s">
        <v>118</v>
      </c>
      <c r="K90" s="64">
        <v>400000000</v>
      </c>
      <c r="L90" s="64">
        <f t="shared" ref="L90:N90" si="39">SUM(L91:L92)</f>
        <v>0</v>
      </c>
      <c r="M90" s="64">
        <f t="shared" si="39"/>
        <v>0</v>
      </c>
      <c r="N90" s="65">
        <f t="shared" si="39"/>
        <v>400000000</v>
      </c>
    </row>
    <row r="91" spans="1:14" ht="15" customHeight="1" x14ac:dyDescent="0.25">
      <c r="A91" s="53" t="s">
        <v>5</v>
      </c>
      <c r="B91" s="27" t="s">
        <v>13</v>
      </c>
      <c r="C91" s="27" t="s">
        <v>10</v>
      </c>
      <c r="D91" s="27" t="s">
        <v>15</v>
      </c>
      <c r="E91" s="27" t="s">
        <v>117</v>
      </c>
      <c r="F91" s="27" t="s">
        <v>15</v>
      </c>
      <c r="G91" s="28" t="s">
        <v>143</v>
      </c>
      <c r="H91" s="28">
        <v>10</v>
      </c>
      <c r="I91" s="28" t="s">
        <v>144</v>
      </c>
      <c r="J91" s="29" t="s">
        <v>119</v>
      </c>
      <c r="K91" s="30">
        <v>200000000</v>
      </c>
      <c r="L91" s="31"/>
      <c r="M91" s="31"/>
      <c r="N91" s="32">
        <f t="shared" ref="N91:N92" si="40">+K91-L91+M91</f>
        <v>200000000</v>
      </c>
    </row>
    <row r="92" spans="1:14" ht="15" customHeight="1" x14ac:dyDescent="0.25">
      <c r="A92" s="53" t="s">
        <v>5</v>
      </c>
      <c r="B92" s="27" t="s">
        <v>13</v>
      </c>
      <c r="C92" s="27" t="s">
        <v>10</v>
      </c>
      <c r="D92" s="27" t="s">
        <v>15</v>
      </c>
      <c r="E92" s="27" t="s">
        <v>117</v>
      </c>
      <c r="F92" s="27" t="s">
        <v>20</v>
      </c>
      <c r="G92" s="28" t="s">
        <v>143</v>
      </c>
      <c r="H92" s="28">
        <v>10</v>
      </c>
      <c r="I92" s="28" t="s">
        <v>144</v>
      </c>
      <c r="J92" s="29" t="s">
        <v>120</v>
      </c>
      <c r="K92" s="30">
        <v>200000000</v>
      </c>
      <c r="L92" s="31"/>
      <c r="M92" s="31"/>
      <c r="N92" s="32">
        <f t="shared" si="40"/>
        <v>200000000</v>
      </c>
    </row>
    <row r="93" spans="1:14" ht="15" customHeight="1" x14ac:dyDescent="0.25">
      <c r="A93" s="46" t="s">
        <v>5</v>
      </c>
      <c r="B93" s="47" t="s">
        <v>13</v>
      </c>
      <c r="C93" s="47" t="s">
        <v>10</v>
      </c>
      <c r="D93" s="47" t="s">
        <v>15</v>
      </c>
      <c r="E93" s="47" t="s">
        <v>121</v>
      </c>
      <c r="F93" s="47"/>
      <c r="G93" s="48"/>
      <c r="H93" s="49"/>
      <c r="I93" s="49"/>
      <c r="J93" s="50" t="s">
        <v>122</v>
      </c>
      <c r="K93" s="64">
        <v>14154140</v>
      </c>
      <c r="L93" s="64">
        <f t="shared" ref="L93:N93" si="41">+L94</f>
        <v>0</v>
      </c>
      <c r="M93" s="64">
        <f t="shared" si="41"/>
        <v>1500000</v>
      </c>
      <c r="N93" s="65">
        <f t="shared" si="41"/>
        <v>15654140</v>
      </c>
    </row>
    <row r="94" spans="1:14" ht="15" customHeight="1" x14ac:dyDescent="0.25">
      <c r="A94" s="53" t="s">
        <v>5</v>
      </c>
      <c r="B94" s="27" t="s">
        <v>13</v>
      </c>
      <c r="C94" s="27" t="s">
        <v>10</v>
      </c>
      <c r="D94" s="27" t="s">
        <v>15</v>
      </c>
      <c r="E94" s="27" t="s">
        <v>121</v>
      </c>
      <c r="F94" s="27" t="s">
        <v>30</v>
      </c>
      <c r="G94" s="28" t="s">
        <v>143</v>
      </c>
      <c r="H94" s="28">
        <v>10</v>
      </c>
      <c r="I94" s="28" t="s">
        <v>144</v>
      </c>
      <c r="J94" s="29" t="s">
        <v>123</v>
      </c>
      <c r="K94" s="30">
        <v>14154140</v>
      </c>
      <c r="L94" s="31"/>
      <c r="M94" s="31">
        <v>1500000</v>
      </c>
      <c r="N94" s="32">
        <f>+K94-L94+M94</f>
        <v>15654140</v>
      </c>
    </row>
    <row r="95" spans="1:14" ht="15" customHeight="1" x14ac:dyDescent="0.25">
      <c r="A95" s="46" t="s">
        <v>5</v>
      </c>
      <c r="B95" s="47" t="s">
        <v>13</v>
      </c>
      <c r="C95" s="47" t="s">
        <v>10</v>
      </c>
      <c r="D95" s="47" t="s">
        <v>15</v>
      </c>
      <c r="E95" s="47" t="s">
        <v>124</v>
      </c>
      <c r="F95" s="47"/>
      <c r="G95" s="48"/>
      <c r="H95" s="49"/>
      <c r="I95" s="49"/>
      <c r="J95" s="50" t="s">
        <v>125</v>
      </c>
      <c r="K95" s="64">
        <v>1100814009</v>
      </c>
      <c r="L95" s="64">
        <f t="shared" ref="L95:M95" si="42">SUM(L96:L97)</f>
        <v>0</v>
      </c>
      <c r="M95" s="64">
        <f t="shared" si="42"/>
        <v>0</v>
      </c>
      <c r="N95" s="65">
        <f>SUM(N96:N97)</f>
        <v>1100814009</v>
      </c>
    </row>
    <row r="96" spans="1:14" ht="15" customHeight="1" x14ac:dyDescent="0.25">
      <c r="A96" s="53" t="s">
        <v>5</v>
      </c>
      <c r="B96" s="27" t="s">
        <v>13</v>
      </c>
      <c r="C96" s="27" t="s">
        <v>10</v>
      </c>
      <c r="D96" s="27" t="s">
        <v>15</v>
      </c>
      <c r="E96" s="27" t="s">
        <v>124</v>
      </c>
      <c r="F96" s="27" t="s">
        <v>13</v>
      </c>
      <c r="G96" s="28" t="s">
        <v>143</v>
      </c>
      <c r="H96" s="28">
        <v>10</v>
      </c>
      <c r="I96" s="28" t="s">
        <v>144</v>
      </c>
      <c r="J96" s="29" t="s">
        <v>126</v>
      </c>
      <c r="K96" s="30">
        <v>40197694</v>
      </c>
      <c r="L96" s="31"/>
      <c r="M96" s="31"/>
      <c r="N96" s="32">
        <f t="shared" ref="N96:N97" si="43">+K96-L96+M96</f>
        <v>40197694</v>
      </c>
    </row>
    <row r="97" spans="1:16" ht="15" customHeight="1" x14ac:dyDescent="0.25">
      <c r="A97" s="53" t="s">
        <v>5</v>
      </c>
      <c r="B97" s="27" t="s">
        <v>13</v>
      </c>
      <c r="C97" s="27" t="s">
        <v>10</v>
      </c>
      <c r="D97" s="27" t="s">
        <v>15</v>
      </c>
      <c r="E97" s="27" t="s">
        <v>124</v>
      </c>
      <c r="F97" s="27" t="s">
        <v>26</v>
      </c>
      <c r="G97" s="28" t="s">
        <v>143</v>
      </c>
      <c r="H97" s="28">
        <v>10</v>
      </c>
      <c r="I97" s="28" t="s">
        <v>144</v>
      </c>
      <c r="J97" s="29" t="s">
        <v>125</v>
      </c>
      <c r="K97" s="30">
        <v>1060616315</v>
      </c>
      <c r="L97" s="31"/>
      <c r="M97" s="31"/>
      <c r="N97" s="32">
        <f t="shared" si="43"/>
        <v>1060616315</v>
      </c>
      <c r="P97" s="5"/>
    </row>
    <row r="98" spans="1:16" ht="14.45" customHeight="1" x14ac:dyDescent="0.25">
      <c r="A98" s="78" t="s">
        <v>5</v>
      </c>
      <c r="B98" s="79" t="s">
        <v>42</v>
      </c>
      <c r="C98" s="79"/>
      <c r="D98" s="79"/>
      <c r="E98" s="79"/>
      <c r="F98" s="79"/>
      <c r="G98" s="80"/>
      <c r="H98" s="80"/>
      <c r="I98" s="80"/>
      <c r="J98" s="81" t="s">
        <v>127</v>
      </c>
      <c r="K98" s="82">
        <v>343000000</v>
      </c>
      <c r="L98" s="82">
        <f t="shared" ref="L98:M98" si="44">SUM(L99:L100)</f>
        <v>0</v>
      </c>
      <c r="M98" s="82">
        <f t="shared" si="44"/>
        <v>0</v>
      </c>
      <c r="N98" s="83">
        <f>SUM(N99:N100)</f>
        <v>343000000</v>
      </c>
    </row>
    <row r="99" spans="1:16" ht="14.45" customHeight="1" x14ac:dyDescent="0.25">
      <c r="A99" s="53" t="s">
        <v>5</v>
      </c>
      <c r="B99" s="27" t="s">
        <v>42</v>
      </c>
      <c r="C99" s="27" t="s">
        <v>13</v>
      </c>
      <c r="D99" s="27" t="s">
        <v>8</v>
      </c>
      <c r="E99" s="27" t="s">
        <v>8</v>
      </c>
      <c r="F99" s="27"/>
      <c r="G99" s="28" t="s">
        <v>143</v>
      </c>
      <c r="H99" s="28"/>
      <c r="I99" s="28"/>
      <c r="J99" s="29" t="s">
        <v>128</v>
      </c>
      <c r="K99" s="30">
        <v>343000000</v>
      </c>
      <c r="L99" s="31"/>
      <c r="M99" s="31"/>
      <c r="N99" s="32">
        <f t="shared" ref="N99:N100" si="45">+K99-L99+M99</f>
        <v>343000000</v>
      </c>
    </row>
    <row r="100" spans="1:16" ht="14.45" customHeight="1" x14ac:dyDescent="0.25">
      <c r="A100" s="53" t="s">
        <v>5</v>
      </c>
      <c r="B100" s="27" t="s">
        <v>42</v>
      </c>
      <c r="C100" s="27">
        <v>6</v>
      </c>
      <c r="D100" s="27" t="s">
        <v>8</v>
      </c>
      <c r="E100" s="27" t="s">
        <v>8</v>
      </c>
      <c r="F100" s="84"/>
      <c r="G100" s="28" t="s">
        <v>143</v>
      </c>
      <c r="H100" s="28"/>
      <c r="I100" s="28"/>
      <c r="J100" s="29" t="s">
        <v>137</v>
      </c>
      <c r="K100" s="85">
        <v>0</v>
      </c>
      <c r="L100" s="85"/>
      <c r="M100" s="85"/>
      <c r="N100" s="86">
        <f t="shared" si="45"/>
        <v>0</v>
      </c>
      <c r="O100" s="7"/>
    </row>
    <row r="101" spans="1:16" ht="14.45" customHeight="1" x14ac:dyDescent="0.25">
      <c r="A101" s="59"/>
      <c r="B101" s="60"/>
      <c r="C101" s="60"/>
      <c r="D101" s="60"/>
      <c r="E101" s="60"/>
      <c r="F101" s="60"/>
      <c r="G101" s="61"/>
      <c r="H101" s="61"/>
      <c r="I101" s="61"/>
      <c r="J101" s="61" t="s">
        <v>151</v>
      </c>
      <c r="K101" s="62">
        <v>44400845940</v>
      </c>
      <c r="L101" s="62">
        <f t="shared" ref="L101:N101" si="46">+L4+L42+L98</f>
        <v>81622925</v>
      </c>
      <c r="M101" s="62">
        <f t="shared" si="46"/>
        <v>81622925</v>
      </c>
      <c r="N101" s="62">
        <f t="shared" si="46"/>
        <v>44400845940</v>
      </c>
    </row>
    <row r="102" spans="1:16" s="95" customFormat="1" ht="50.1" customHeight="1" x14ac:dyDescent="0.25">
      <c r="A102" s="92" t="s">
        <v>138</v>
      </c>
      <c r="B102" s="28" t="s">
        <v>139</v>
      </c>
      <c r="C102" s="28" t="s">
        <v>140</v>
      </c>
      <c r="D102" s="28" t="s">
        <v>8</v>
      </c>
      <c r="E102" s="28"/>
      <c r="F102" s="28"/>
      <c r="G102" s="28" t="s">
        <v>143</v>
      </c>
      <c r="H102" s="28" t="s">
        <v>6</v>
      </c>
      <c r="I102" s="28" t="s">
        <v>144</v>
      </c>
      <c r="J102" s="29" t="s">
        <v>145</v>
      </c>
      <c r="K102" s="93">
        <v>579870019</v>
      </c>
      <c r="L102" s="93"/>
      <c r="M102" s="93"/>
      <c r="N102" s="94">
        <f t="shared" ref="N102:N112" si="47">+K102-L102+M102</f>
        <v>579870019</v>
      </c>
    </row>
    <row r="103" spans="1:16" s="95" customFormat="1" ht="50.1" customHeight="1" x14ac:dyDescent="0.25">
      <c r="A103" s="92" t="s">
        <v>138</v>
      </c>
      <c r="B103" s="28" t="s">
        <v>139</v>
      </c>
      <c r="C103" s="28" t="s">
        <v>140</v>
      </c>
      <c r="D103" s="28" t="s">
        <v>8</v>
      </c>
      <c r="E103" s="28"/>
      <c r="F103" s="28"/>
      <c r="G103" s="28" t="s">
        <v>143</v>
      </c>
      <c r="H103" s="28" t="s">
        <v>7</v>
      </c>
      <c r="I103" s="28" t="s">
        <v>144</v>
      </c>
      <c r="J103" s="29" t="s">
        <v>145</v>
      </c>
      <c r="K103" s="93">
        <v>10166000000</v>
      </c>
      <c r="L103" s="93"/>
      <c r="M103" s="93"/>
      <c r="N103" s="94">
        <f t="shared" si="47"/>
        <v>10166000000</v>
      </c>
    </row>
    <row r="104" spans="1:16" s="95" customFormat="1" ht="47.25" customHeight="1" x14ac:dyDescent="0.25">
      <c r="A104" s="92" t="s">
        <v>138</v>
      </c>
      <c r="B104" s="28" t="s">
        <v>139</v>
      </c>
      <c r="C104" s="28" t="s">
        <v>140</v>
      </c>
      <c r="D104" s="28" t="s">
        <v>8</v>
      </c>
      <c r="E104" s="28"/>
      <c r="F104" s="28"/>
      <c r="G104" s="28" t="s">
        <v>143</v>
      </c>
      <c r="H104" s="28" t="s">
        <v>32</v>
      </c>
      <c r="I104" s="28" t="s">
        <v>144</v>
      </c>
      <c r="J104" s="29" t="s">
        <v>145</v>
      </c>
      <c r="K104" s="93">
        <v>13850129981</v>
      </c>
      <c r="L104" s="93"/>
      <c r="M104" s="93"/>
      <c r="N104" s="94">
        <f t="shared" si="47"/>
        <v>13850129981</v>
      </c>
    </row>
    <row r="105" spans="1:16" s="95" customFormat="1" ht="48" customHeight="1" x14ac:dyDescent="0.25">
      <c r="A105" s="92" t="s">
        <v>138</v>
      </c>
      <c r="B105" s="28" t="s">
        <v>139</v>
      </c>
      <c r="C105" s="28" t="s">
        <v>140</v>
      </c>
      <c r="D105" s="28" t="s">
        <v>13</v>
      </c>
      <c r="E105" s="28"/>
      <c r="F105" s="28"/>
      <c r="G105" s="28" t="s">
        <v>143</v>
      </c>
      <c r="H105" s="28" t="s">
        <v>6</v>
      </c>
      <c r="I105" s="28" t="s">
        <v>144</v>
      </c>
      <c r="J105" s="29" t="s">
        <v>146</v>
      </c>
      <c r="K105" s="93">
        <v>3500000000</v>
      </c>
      <c r="L105" s="93"/>
      <c r="M105" s="93"/>
      <c r="N105" s="94">
        <f t="shared" si="47"/>
        <v>3500000000</v>
      </c>
    </row>
    <row r="106" spans="1:16" s="95" customFormat="1" ht="48" customHeight="1" x14ac:dyDescent="0.25">
      <c r="A106" s="92" t="s">
        <v>138</v>
      </c>
      <c r="B106" s="28" t="s">
        <v>139</v>
      </c>
      <c r="C106" s="28" t="s">
        <v>140</v>
      </c>
      <c r="D106" s="28" t="s">
        <v>13</v>
      </c>
      <c r="E106" s="28"/>
      <c r="F106" s="28"/>
      <c r="G106" s="28" t="s">
        <v>143</v>
      </c>
      <c r="H106" s="28" t="s">
        <v>7</v>
      </c>
      <c r="I106" s="28" t="s">
        <v>144</v>
      </c>
      <c r="J106" s="29" t="s">
        <v>146</v>
      </c>
      <c r="K106" s="93">
        <v>6000000000</v>
      </c>
      <c r="L106" s="93"/>
      <c r="M106" s="93"/>
      <c r="N106" s="94">
        <f t="shared" si="47"/>
        <v>6000000000</v>
      </c>
    </row>
    <row r="107" spans="1:16" s="95" customFormat="1" ht="50.1" customHeight="1" x14ac:dyDescent="0.25">
      <c r="A107" s="92" t="s">
        <v>138</v>
      </c>
      <c r="B107" s="28" t="s">
        <v>139</v>
      </c>
      <c r="C107" s="28" t="s">
        <v>140</v>
      </c>
      <c r="D107" s="28" t="s">
        <v>42</v>
      </c>
      <c r="E107" s="28"/>
      <c r="F107" s="28"/>
      <c r="G107" s="28" t="s">
        <v>143</v>
      </c>
      <c r="H107" s="28" t="s">
        <v>6</v>
      </c>
      <c r="I107" s="28" t="s">
        <v>144</v>
      </c>
      <c r="J107" s="29" t="s">
        <v>147</v>
      </c>
      <c r="K107" s="93">
        <v>4500000000</v>
      </c>
      <c r="L107" s="93"/>
      <c r="M107" s="93"/>
      <c r="N107" s="94">
        <f t="shared" si="47"/>
        <v>4500000000</v>
      </c>
    </row>
    <row r="108" spans="1:16" s="95" customFormat="1" ht="42" customHeight="1" x14ac:dyDescent="0.25">
      <c r="A108" s="92" t="s">
        <v>138</v>
      </c>
      <c r="B108" s="28" t="s">
        <v>139</v>
      </c>
      <c r="C108" s="28" t="s">
        <v>140</v>
      </c>
      <c r="D108" s="28" t="s">
        <v>42</v>
      </c>
      <c r="E108" s="28"/>
      <c r="F108" s="28"/>
      <c r="G108" s="28" t="s">
        <v>143</v>
      </c>
      <c r="H108" s="28" t="s">
        <v>7</v>
      </c>
      <c r="I108" s="28" t="s">
        <v>144</v>
      </c>
      <c r="J108" s="29" t="s">
        <v>147</v>
      </c>
      <c r="K108" s="93">
        <v>13310000000</v>
      </c>
      <c r="L108" s="93"/>
      <c r="M108" s="93"/>
      <c r="N108" s="94">
        <f t="shared" si="47"/>
        <v>13310000000</v>
      </c>
    </row>
    <row r="109" spans="1:16" s="95" customFormat="1" ht="50.1" customHeight="1" x14ac:dyDescent="0.25">
      <c r="A109" s="92" t="s">
        <v>138</v>
      </c>
      <c r="B109" s="28" t="s">
        <v>139</v>
      </c>
      <c r="C109" s="28" t="s">
        <v>140</v>
      </c>
      <c r="D109" s="28" t="s">
        <v>15</v>
      </c>
      <c r="E109" s="28"/>
      <c r="F109" s="28"/>
      <c r="G109" s="28" t="s">
        <v>143</v>
      </c>
      <c r="H109" s="28" t="s">
        <v>7</v>
      </c>
      <c r="I109" s="28" t="s">
        <v>144</v>
      </c>
      <c r="J109" s="29" t="s">
        <v>148</v>
      </c>
      <c r="K109" s="93">
        <v>17000000000</v>
      </c>
      <c r="L109" s="93"/>
      <c r="M109" s="93"/>
      <c r="N109" s="94">
        <f t="shared" si="47"/>
        <v>17000000000</v>
      </c>
    </row>
    <row r="110" spans="1:16" s="95" customFormat="1" ht="40.5" customHeight="1" x14ac:dyDescent="0.25">
      <c r="A110" s="92" t="s">
        <v>138</v>
      </c>
      <c r="B110" s="28" t="s">
        <v>139</v>
      </c>
      <c r="C110" s="28" t="s">
        <v>140</v>
      </c>
      <c r="D110" s="28" t="s">
        <v>15</v>
      </c>
      <c r="E110" s="28"/>
      <c r="F110" s="28"/>
      <c r="G110" s="28" t="s">
        <v>143</v>
      </c>
      <c r="H110" s="28" t="s">
        <v>32</v>
      </c>
      <c r="I110" s="28" t="s">
        <v>144</v>
      </c>
      <c r="J110" s="29" t="s">
        <v>148</v>
      </c>
      <c r="K110" s="93">
        <v>10000000000</v>
      </c>
      <c r="L110" s="93"/>
      <c r="M110" s="93"/>
      <c r="N110" s="94">
        <f t="shared" si="47"/>
        <v>10000000000</v>
      </c>
    </row>
    <row r="111" spans="1:16" s="95" customFormat="1" ht="39.75" customHeight="1" x14ac:dyDescent="0.25">
      <c r="A111" s="92" t="s">
        <v>138</v>
      </c>
      <c r="B111" s="28" t="s">
        <v>139</v>
      </c>
      <c r="C111" s="28" t="s">
        <v>140</v>
      </c>
      <c r="D111" s="28" t="s">
        <v>20</v>
      </c>
      <c r="E111" s="28"/>
      <c r="F111" s="28"/>
      <c r="G111" s="28" t="s">
        <v>143</v>
      </c>
      <c r="H111" s="28" t="s">
        <v>32</v>
      </c>
      <c r="I111" s="28" t="s">
        <v>144</v>
      </c>
      <c r="J111" s="29" t="s">
        <v>149</v>
      </c>
      <c r="K111" s="93">
        <v>1000000000</v>
      </c>
      <c r="L111" s="93"/>
      <c r="M111" s="93"/>
      <c r="N111" s="94">
        <f t="shared" si="47"/>
        <v>1000000000</v>
      </c>
    </row>
    <row r="112" spans="1:16" s="95" customFormat="1" ht="27.75" customHeight="1" x14ac:dyDescent="0.25">
      <c r="A112" s="92" t="s">
        <v>138</v>
      </c>
      <c r="B112" s="28" t="s">
        <v>141</v>
      </c>
      <c r="C112" s="28" t="s">
        <v>140</v>
      </c>
      <c r="D112" s="28" t="s">
        <v>8</v>
      </c>
      <c r="E112" s="28"/>
      <c r="F112" s="28"/>
      <c r="G112" s="28" t="s">
        <v>143</v>
      </c>
      <c r="H112" s="28" t="s">
        <v>6</v>
      </c>
      <c r="I112" s="28" t="s">
        <v>144</v>
      </c>
      <c r="J112" s="29" t="s">
        <v>150</v>
      </c>
      <c r="K112" s="93">
        <v>1500000000</v>
      </c>
      <c r="L112" s="93"/>
      <c r="M112" s="93"/>
      <c r="N112" s="94">
        <f t="shared" si="47"/>
        <v>1500000000</v>
      </c>
    </row>
    <row r="113" spans="1:14" ht="14.45" customHeight="1" x14ac:dyDescent="0.25">
      <c r="A113" s="59"/>
      <c r="B113" s="60"/>
      <c r="C113" s="60"/>
      <c r="D113" s="60"/>
      <c r="E113" s="60"/>
      <c r="F113" s="60"/>
      <c r="G113" s="61"/>
      <c r="H113" s="61"/>
      <c r="I113" s="61"/>
      <c r="J113" s="61" t="s">
        <v>152</v>
      </c>
      <c r="K113" s="62">
        <v>81406000000</v>
      </c>
      <c r="L113" s="62">
        <f>SUM(L102:L112)</f>
        <v>0</v>
      </c>
      <c r="M113" s="62">
        <f>SUM(M102:M112)</f>
        <v>0</v>
      </c>
      <c r="N113" s="63">
        <f>SUM(N102:N112)</f>
        <v>81406000000</v>
      </c>
    </row>
    <row r="114" spans="1:14" ht="14.45" customHeight="1" thickBot="1" x14ac:dyDescent="0.3">
      <c r="A114" s="87"/>
      <c r="B114" s="88"/>
      <c r="C114" s="88"/>
      <c r="D114" s="88"/>
      <c r="E114" s="88"/>
      <c r="F114" s="88"/>
      <c r="G114" s="89"/>
      <c r="H114" s="89"/>
      <c r="I114" s="89"/>
      <c r="J114" s="89" t="s">
        <v>153</v>
      </c>
      <c r="K114" s="90">
        <v>125806845940</v>
      </c>
      <c r="L114" s="90">
        <f t="shared" ref="L114:N114" si="48">+L101+L113</f>
        <v>81622925</v>
      </c>
      <c r="M114" s="90">
        <f t="shared" si="48"/>
        <v>81622925</v>
      </c>
      <c r="N114" s="91">
        <f t="shared" si="48"/>
        <v>125806845940</v>
      </c>
    </row>
    <row r="115" spans="1:14" ht="14.45" customHeight="1" thickTop="1" x14ac:dyDescent="0.25"/>
    <row r="116" spans="1:14" ht="14.45" customHeight="1" x14ac:dyDescent="0.25"/>
    <row r="117" spans="1:14" ht="14.45" customHeight="1" x14ac:dyDescent="0.25"/>
    <row r="118" spans="1:14" ht="14.45" customHeight="1" x14ac:dyDescent="0.25">
      <c r="F118" s="11"/>
    </row>
    <row r="120" spans="1:14" x14ac:dyDescent="0.25">
      <c r="F120" s="11"/>
      <c r="G120" s="12"/>
    </row>
    <row r="122" spans="1:14" x14ac:dyDescent="0.25">
      <c r="F122" s="11"/>
    </row>
  </sheetData>
  <sheetProtection algorithmName="SHA-512" hashValue="XGs6++mKQBbpJdLDJQhGy4AB2F6TLtYAMnweluSxXAVqJApBDsuH55kKCmQBLE8aQLpdcHvjds+cJijYGmNz0A==" saltValue="DO8Vptl/fk45QVTnNbUTew==" spinCount="100000" sheet="1" objects="1" scenarios="1"/>
  <mergeCells count="14">
    <mergeCell ref="A1:N1"/>
    <mergeCell ref="H2:H3"/>
    <mergeCell ref="I2:I3"/>
    <mergeCell ref="J2:J3"/>
    <mergeCell ref="K2:K3"/>
    <mergeCell ref="L2:M2"/>
    <mergeCell ref="N2:N3"/>
    <mergeCell ref="G2:G3"/>
    <mergeCell ref="A2:A3"/>
    <mergeCell ref="B2:B3"/>
    <mergeCell ref="C2:C3"/>
    <mergeCell ref="D2:D3"/>
    <mergeCell ref="E2:E3"/>
    <mergeCell ref="F2:F3"/>
  </mergeCells>
  <printOptions horizontalCentered="1" verticalCentered="1"/>
  <pageMargins left="0.39370078740157483" right="0.39370078740157483" top="0.39370078740157483" bottom="0.70866141732283472" header="0.39370078740157483" footer="0.39370078740157483"/>
  <pageSetup scale="70" fitToWidth="2" orientation="landscape" r:id="rId1"/>
  <headerFooter alignWithMargins="0">
    <oddFooter>&amp;R&amp;"Arial,Regular"&amp;8 Página 
&amp;"-,Regular"&amp;P 
&amp;"-,Regular"de 
&amp;"-,Regular"&amp;N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Constanza Gomez Rojas</dc:creator>
  <cp:lastModifiedBy>German Elias Romero Cruz</cp:lastModifiedBy>
  <cp:lastPrinted>2017-12-29T22:14:47Z</cp:lastPrinted>
  <dcterms:created xsi:type="dcterms:W3CDTF">2017-12-19T13:58:20Z</dcterms:created>
  <dcterms:modified xsi:type="dcterms:W3CDTF">2018-12-10T19:31:24Z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