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66925"/>
  <mc:AlternateContent xmlns:mc="http://schemas.openxmlformats.org/markup-compatibility/2006">
    <mc:Choice Requires="x15">
      <x15ac:absPath xmlns:x15ac="http://schemas.microsoft.com/office/spreadsheetml/2010/11/ac" url="C:\Users\STELLA\Desktop\2020\PA INST 2020\AJUSTES ULTIMOS PA\"/>
    </mc:Choice>
  </mc:AlternateContent>
  <xr:revisionPtr revIDLastSave="0" documentId="13_ncr:1_{7F5008A9-01F8-442B-AB8C-97AFADB600E2}" xr6:coauthVersionLast="45" xr6:coauthVersionMax="45" xr10:uidLastSave="{00000000-0000-0000-0000-000000000000}"/>
  <bookViews>
    <workbookView xWindow="-120" yWindow="-120" windowWidth="20730" windowHeight="11160" xr2:uid="{00000000-000D-0000-FFFF-FFFF00000000}"/>
  </bookViews>
  <sheets>
    <sheet name="Matriz Plan de Acción DEJEV" sheetId="2" r:id="rId1"/>
    <sheet name="Instrucciones" sheetId="12" r:id="rId2"/>
    <sheet name="No eliminar" sheetId="8" state="hidden" r:id="rId3"/>
  </sheets>
  <definedNames>
    <definedName name="_xlnm._FilterDatabase" localSheetId="0" hidden="1">'Matriz Plan de Acción DEJEV'!$A$10:$BK$36</definedName>
    <definedName name="clase" localSheetId="2">'No eliminar'!$C$109:$C$111</definedName>
    <definedName name="clase">'No eliminar'!$C$109:$C$111</definedName>
    <definedName name="clase_de_meta">'No eliminar'!$C$109</definedName>
    <definedName name="clases">'No eliminar'!$C$109:$C$111</definedName>
    <definedName name="cmetas">'No eliminar'!$C$110:$C$111</definedName>
    <definedName name="Dependencias">#REF!</definedName>
    <definedName name="formulas">'No eliminar'!$C$68:$C$100</definedName>
    <definedName name="indicador">'No eliminar'!$C$68:$C$100</definedName>
    <definedName name="linea">'No eliminar'!$C$61:$C$64</definedName>
    <definedName name="meta">'No eliminar'!$C$109:$C$111</definedName>
    <definedName name="metas" localSheetId="2">'No eliminar'!$C$109:$C$111</definedName>
    <definedName name="mipg">'No eliminar'!$C$3:$H$19</definedName>
    <definedName name="mipgp">'No eliminar'!$C$3:$C$19</definedName>
    <definedName name="objetivoest">'No eliminar'!$C$22:$C$30</definedName>
    <definedName name="Politicas">'No eliminar'!$C$3:$C$18</definedName>
    <definedName name="PoliticasMIPG">'No eliminar'!$C$3:$C$5</definedName>
    <definedName name="producestrat">'No eliminar'!$C$33:$C$56</definedName>
    <definedName name="producto">'No eliminar'!$C$33:$C$56</definedName>
    <definedName name="productoe">'No eliminar'!$C$33:$C$57</definedName>
    <definedName name="rub">'No eliminar'!$C$102:$C$106</definedName>
    <definedName name="rubro">'No eliminar'!$C$102:$C$105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24" i="2" l="1"/>
  <c r="AE35" i="2" l="1"/>
  <c r="AE34" i="2"/>
  <c r="AE33" i="2"/>
  <c r="AE32" i="2"/>
  <c r="AE31" i="2"/>
  <c r="AE30" i="2"/>
  <c r="AE29" i="2"/>
  <c r="AE28" i="2"/>
  <c r="AE27" i="2"/>
  <c r="Q27" i="2"/>
  <c r="BJ14" i="2" l="1"/>
  <c r="BJ13" i="2"/>
  <c r="AE14" i="2" l="1"/>
  <c r="AE19" i="2" l="1"/>
  <c r="AE17" i="2"/>
  <c r="AE12" i="2"/>
  <c r="AE11" i="2"/>
  <c r="AE22" i="2" l="1"/>
  <c r="AE21" i="2"/>
  <c r="AE26" i="2" l="1"/>
  <c r="Q2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0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0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0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<sst xmlns="http://schemas.openxmlformats.org/spreadsheetml/2006/main" count="563" uniqueCount="315">
  <si>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</si>
  <si>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</si>
  <si>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</si>
  <si>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</si>
  <si>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</si>
  <si>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</si>
  <si>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</si>
  <si>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</si>
  <si>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</si>
  <si>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</si>
  <si>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</si>
  <si>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</si>
  <si>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</si>
  <si>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</si>
  <si>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</si>
  <si>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</si>
  <si>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</si>
  <si>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</si>
  <si>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</si>
  <si>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</si>
  <si>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</si>
  <si>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</si>
  <si>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</si>
  <si>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</si>
  <si>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</si>
  <si>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</si>
  <si>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</si>
  <si>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</si>
  <si>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</si>
  <si>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</si>
  <si>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</si>
  <si>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</si>
  <si>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</si>
  <si>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</si>
  <si>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</si>
  <si>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</si>
  <si>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</si>
  <si>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</si>
  <si>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</si>
  <si>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</si>
  <si>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</si>
  <si>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</si>
  <si>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</si>
  <si>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</si>
  <si>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</si>
  <si>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</si>
  <si>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</si>
  <si>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</si>
  <si>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</si>
  <si>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</si>
  <si>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</si>
  <si>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</si>
  <si>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</si>
  <si>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</si>
  <si>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</si>
  <si>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</si>
  <si>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</si>
  <si>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</si>
  <si>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</si>
  <si>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</si>
  <si>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</si>
  <si>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</si>
  <si>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</si>
  <si>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</si>
  <si>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</si>
  <si>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</si>
  <si>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</si>
  <si>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</si>
  <si>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</si>
  <si>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</si>
  <si>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</si>
  <si>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</si>
  <si>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</si>
  <si>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</si>
  <si>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</si>
  <si>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</si>
  <si>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</si>
  <si>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</si>
  <si>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</si>
  <si>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</si>
  <si>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</si>
  <si>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</si>
  <si>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</si>
  <si>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</si>
  <si>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</si>
  <si>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</si>
  <si>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</si>
  <si>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</si>
  <si>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</si>
  <si>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</si>
  <si>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</si>
  <si>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</si>
  <si>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</si>
  <si>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</si>
  <si>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</si>
  <si>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</si>
  <si>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</si>
  <si>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</si>
  <si>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</si>
  <si>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</si>
  <si>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</si>
  <si>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</si>
  <si>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</si>
  <si>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</si>
  <si>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</si>
  <si>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</si>
  <si>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</si>
  <si>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</si>
  <si>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</si>
  <si>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</si>
  <si>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</si>
  <si>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</si>
  <si>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CÓDIGO: FM-DE-01</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</si>
  <si>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</si>
  <si>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</si>
  <si>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</si>
  <si>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</si>
  <si>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</si>
  <si>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</si>
  <si>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</si>
  <si>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</si>
  <si>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</si>
  <si>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</si>
  <si>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</si>
  <si>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</si>
  <si>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</si>
  <si>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</si>
  <si>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3.1 RESULTADO AVANCE  MENSUAL (PORCENTAJE)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</si>
  <si>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</si>
  <si>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</si>
  <si>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</si>
  <si>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</si>
  <si>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</si>
  <si>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</si>
  <si>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</si>
  <si>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</si>
  <si>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</si>
  <si>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</si>
  <si>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</si>
  <si>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</si>
  <si>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</si>
  <si>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</si>
  <si>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</si>
  <si>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2.1 REPORTE  DE EJECUCIÓN DE ACTIVIDADES.</t>
  </si>
  <si>
    <t>2.1.1 
AVANCE - ACUMULADO</t>
  </si>
  <si>
    <t>trimestral</t>
  </si>
  <si>
    <t>VALOR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</si>
  <si>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</si>
  <si>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</si>
  <si>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</si>
  <si>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</si>
  <si>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</si>
  <si>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N/A</t>
  </si>
  <si>
    <t xml:space="preserve">Banco de Proyectos fortalecido </t>
  </si>
  <si>
    <t xml:space="preserve">Actualización y operación del Banco del Proyectos de la Agencia  </t>
  </si>
  <si>
    <t>Elaboración del Plan de Financiamiento e integración con el Banco de proyectos de la ART</t>
  </si>
  <si>
    <t>Generar documento de criterios de asignación y distribución para la financiación y cofinanciación de  proyectos de la ART</t>
  </si>
  <si>
    <t xml:space="preserve">Aprobación de proyectos a financiar y cofinanciar </t>
  </si>
  <si>
    <t xml:space="preserve">Realizar  talleres de Clik por los PDET </t>
  </si>
  <si>
    <t>1 Documento</t>
  </si>
  <si>
    <t>7 Proyectos cofinanciados</t>
  </si>
  <si>
    <t>2 talleres realizados</t>
  </si>
  <si>
    <t>Juan Carlos Salazar</t>
  </si>
  <si>
    <t>Andrea Barrera</t>
  </si>
  <si>
    <t>Juan Manuel Mejia</t>
  </si>
  <si>
    <t>Propuesta de decreto reglamentario del mecanismo de Obras por Impuestos dispuesto en la Ley 2010 de 2019.</t>
  </si>
  <si>
    <t>Actualización y operación del  Banco de Proyectos de Obras por Impuestos</t>
  </si>
  <si>
    <t>Banco de Proyectos actualizado y en operación</t>
  </si>
  <si>
    <t xml:space="preserve">Aprobación de solicitudes para ejecutar proyectos en el mecanismo de obras por impuestos  </t>
  </si>
  <si>
    <t>$250.000 millones asignados a proyectos en el marco del mecanismo de OXI</t>
  </si>
  <si>
    <t>Diego Escobar</t>
  </si>
  <si>
    <t>Julio Niño</t>
  </si>
  <si>
    <t>Número</t>
  </si>
  <si>
    <t>Trimestral</t>
  </si>
  <si>
    <t>Toda vez que el proyecto de decreto no lo firma la ART, sino el DNP, DAPRE y el MHCP ha requerido coordinar con estas entidades algunos temas del contenido para concertar el texto final. 
Cabe advertir que previo a la expedición del proyecto de decreto por parte del Gobierno nacional se requiere crear en el Sistema Único de Tramites SUIT el nuevo tramite que se debe cumplir por parte de los contribuyentes para poderse vincular a la opción del mecanismo de que trata el artículo 800-1 del Estatuto tributario.</t>
  </si>
  <si>
    <t>Documento de propuesta de decreto con los ajustes realizados luego de la publicación a la ciudadanía para recibir comentarios.</t>
  </si>
  <si>
    <t>TRIMESTRAL</t>
  </si>
  <si>
    <t>Porcentaje</t>
  </si>
  <si>
    <t>Mensual</t>
  </si>
  <si>
    <t>Pesos</t>
  </si>
  <si>
    <t>Semestral</t>
  </si>
  <si>
    <t>C-0212-1000-5   APOYO A LA IMPLEMENTACIÓN DE ESQUEMAS DE FINANCIACIÓN, COFINANCIACIÓN Y SEGUIMIENTO DE PROYECTOS QUE CONTRIBUYAN AL DESARROLLO DE LOS TERRITORIOS PRIORIZADOS A NIVEL NACIONAL</t>
  </si>
  <si>
    <t>Pagina WEB Sistema de Gestión Oferta</t>
  </si>
  <si>
    <t>ACUERDOS DE APROBACIÓN OCAD</t>
  </si>
  <si>
    <t>Desarrollar Modelos para el Análisis de Datos</t>
  </si>
  <si>
    <t>2 Modelos de Análisis de Datos Desarrollados</t>
  </si>
  <si>
    <t>Subdirección de Seguimiento y Evaluación</t>
  </si>
  <si>
    <t>Elaborar y difundir documentos de análisis sobre temáticas PDET</t>
  </si>
  <si>
    <t>4 Documentos de análisis elaborados sobre temáticas PDET</t>
  </si>
  <si>
    <t>Generar reportes de Seguimiento mensuales a la implementación de los PDET</t>
  </si>
  <si>
    <t>11 Reportes de seguimiento mensuales a la implementación de los PDET</t>
  </si>
  <si>
    <t>Fichas de Seguimiento</t>
  </si>
  <si>
    <t xml:space="preserve">Realizar la medición  de la Batería de Indicadores </t>
  </si>
  <si>
    <t>2 Mediciones de la Batería de Indicadores</t>
  </si>
  <si>
    <t>Desarrollar Módulo de Seguimiento en el Sistema de Información</t>
  </si>
  <si>
    <t>1 Modulo de Seguimiento desarrollado en el Sistema de Información</t>
  </si>
  <si>
    <t xml:space="preserve">Implementar estrategia de seguimiento OCAD PAZ y obras por impuestos </t>
  </si>
  <si>
    <t>100% de la Estrategia de Seguimiento OCAD PAZ y Obras por Impuestos Implementada</t>
  </si>
  <si>
    <t>Elaborar y difundir los Informes de Seguimiento a la Implementación PDET</t>
  </si>
  <si>
    <t>2 Informes de Seguimiento a la Implementación PDET</t>
  </si>
  <si>
    <t>Diseñar la cadena de valor de la evaluación a realizar</t>
  </si>
  <si>
    <t>1 Cadena de valor de la evaluación diseñada</t>
  </si>
  <si>
    <t>Generar el documento de resultados preliminares</t>
  </si>
  <si>
    <t>1 Documentos de resultados preliminares de la evaluación</t>
  </si>
  <si>
    <t>Hacer segumiento mensual de los informes de supervisión</t>
  </si>
  <si>
    <t>12 bases de seguimiento</t>
  </si>
  <si>
    <t>mensual</t>
  </si>
  <si>
    <t>8.33</t>
  </si>
  <si>
    <t>41.65</t>
  </si>
  <si>
    <t>Matriz de seguimiento</t>
  </si>
  <si>
    <t>Procesos de selección gestionados para los contratos asociados a la ejecución de los proyectos en el marco de los PDET</t>
  </si>
  <si>
    <t>POR DEMANDA</t>
  </si>
  <si>
    <t>41.66</t>
  </si>
  <si>
    <t>Proyectar y socializar documento de buenas prácticas en los procesos de contratación.</t>
  </si>
  <si>
    <t>Mauricio Humberto Iregui</t>
  </si>
  <si>
    <t>SUBDRECTORADE CONTRATACIÓN</t>
  </si>
  <si>
    <t>Documento con el Informe preliminar de seguimiento a la implementación PDET</t>
  </si>
  <si>
    <t xml:space="preserve">1 Documento de propuesta de decreto
</t>
  </si>
  <si>
    <r>
      <rPr>
        <sz val="11"/>
        <color rgb="FFFF0000"/>
        <rFont val="Calibri"/>
        <family val="2"/>
        <scheme val="minor"/>
      </rPr>
      <t xml:space="preserve"> </t>
    </r>
    <r>
      <rPr>
        <sz val="11"/>
        <color theme="1"/>
        <rFont val="Calibri"/>
        <family val="2"/>
        <scheme val="minor"/>
      </rPr>
      <t xml:space="preserve">
Primer semestre (60%) = 1 corte de banco de proyectos de Obras por Impuestos conformado
Segundo semestre (40%) = 2 corte de banco de proyectos de Obras por Impuestos conformado</t>
    </r>
  </si>
  <si>
    <t xml:space="preserve">A.  Se realizaron reuniones virtuales, presenciales con contribuyentes interesados y sesiones teléfonicas para aclarar el procedimiento de vinculación de solicitudes al banco de proyectos de Obras por Impuestos. 
B. Durante el mes de mayo se realizó la vinculación del impuesto y contitución de fiducia para 34 proyectos por un valor de $ 206.863.106.382,15
</t>
  </si>
  <si>
    <t xml:space="preserve">
Primer semestre (80%) = Recursos Cupo CONFIS  asignados  primer (1) corte de banco de proyectos de Obras por Impuestos conformado
Segundo semestre (20%) = 2 Recursos Cupo CONFIS asignados  segundo (2) corte de banco de proyectos de Obras por Impuestos conformado</t>
  </si>
  <si>
    <t>A. Se realizaron jornadas de socialización del mecanismo de obras por impuestos con empresas interesadas y entidades públicas  en las principales ciudades capitales, se atendieron ocho (8) subregiones PDET de las 16.
B. Se conformó el pasado 10 de marzo el banco de proyectos de Obras por Impuestos con 62 proyectos registrados en el SUIFP por $461.734. 616.110, de los cuales 36 proyectos son PDET por un valor de $ 340. 186 563. 547, y  26 son ZOMAC, por un valor de $ 121.548.052.563.
C. Se realizó la actualización de iniciativas y proyectos en la página web  de obras por impuestos de la ART para la vigencia 2020.
D. Se realizó y elaboró la propuesta consolidada de Manual Operativo de banco de Obras por Impuesto y se socializó con el DNP.</t>
  </si>
  <si>
    <t xml:space="preserve">Una base de seguimiento actualizada cada mes </t>
  </si>
  <si>
    <t xml:space="preserve">
Número</t>
  </si>
  <si>
    <r>
      <t xml:space="preserve">
</t>
    </r>
    <r>
      <rPr>
        <sz val="11"/>
        <rFont val="Calibri"/>
        <family val="2"/>
        <scheme val="minor"/>
      </rPr>
      <t>Número</t>
    </r>
  </si>
  <si>
    <t>1 Banco de Proyectos  fortalecido y actualizado</t>
  </si>
  <si>
    <t xml:space="preserve">
$ 1 Billon de pesos</t>
  </si>
  <si>
    <t xml:space="preserve">
Primer trimestre: Acompañamiento en gestión de proyectos para aprobación por parte del OCAD PAZ (25%) 
Segundo trimestre: Acompañamiento en gestión de proyectos para aprobación por parte del OCAD PAZ (25%)
Terer trimestre: Acompañamiento en gestión de proyectos para aprobación por parte del OCAD PAZ (25%)
Cuarto trimestre: Acompañamiento en gestión de proyectos para aprobación por parte del OCAD PAZ (25%)</t>
  </si>
  <si>
    <t xml:space="preserve">
TRIMESTRAL</t>
  </si>
  <si>
    <t>Seguimiento a la programación y ejecución de recursos marcados en el trazador asociado a PDET para la garantizar la incidencia en la oferta sectorial 2020</t>
  </si>
  <si>
    <t>$1.144.428.041.359
*Recursos programados 2020</t>
  </si>
  <si>
    <t>$240.180.900.987
*Recursos comprometidos</t>
  </si>
  <si>
    <r>
      <t xml:space="preserve"> La marcación de recursos depende de la planeación y ejecución </t>
    </r>
    <r>
      <rPr>
        <sz val="11"/>
        <rFont val="Calibri"/>
        <family val="2"/>
        <scheme val="minor"/>
      </rPr>
      <t>presupuestal PGN de las entidades del orden nacional. Desde la ART se realiza el acompañamento a través de jornadas sectoriales de alineación de la oferta a los compromisos PMI-PDET y PATR. El seguimiento se realiza de acuerdo a los reportes del trazador entregados por el DNP.                                                                                                                                                           Cabe precisar que este reporte puede variar conforme a las dinámicas y contingencias de las entidades nacionales y hasta tanto el DNP surta el cierre del ciclo presupuestal.</t>
    </r>
  </si>
  <si>
    <t>Bases de datos reportes marcación (programación y compromisos) PDET en el trazador</t>
  </si>
  <si>
    <t>Seguimiento a la programación y marcación de recursos en el trazador presupuestal asociado a PDET garantizando la incidencia en la oferta sectorial 2021</t>
  </si>
  <si>
    <t>Bases de datos proyectos POAI habilitados 2020
Base de datos con reporte de recursos solicitados y asociados a PDET en el trazador</t>
  </si>
  <si>
    <t xml:space="preserve">10%
</t>
  </si>
  <si>
    <t xml:space="preserve">El avance de la meta, depende de la base de datos de proyectos POA habilitados 2021 por parte del DNP, con corte al 30 de JUNIO.            
*Se cuenta con una base inicial con valor solicitado en firma para PDET por valor de 1 billón. Sin embargo, el valor oficial depende de la expeidción del Anexo de Gasto 2021                                                                                                                          </t>
  </si>
  <si>
    <t>$ 1 Billones marcados contrazador Paz - PDET</t>
  </si>
  <si>
    <t xml:space="preserve">I trimestre: 100% proyecto de decreto reglamentario del ART - 800-1 del Estatuto Tributario. </t>
  </si>
  <si>
    <t xml:space="preserve">Primer trimestre: Avance del documento estructurado 50%  por el funcionario encargado
Segundo trimestre: Revisión del documento por parte de la Subdirectora 20%
Tercer trimestre: Aprobación por Secretaria General y  socialización a través de correo electronico 30%
</t>
  </si>
  <si>
    <t>Primer Modelo: Analísis léxico, morfosintáctico y semántico de las iniciativas y proyectos de interoperabilidad actualizado, proyectos 339 de Interoperabilidad territorio  en función de la herramienta creada, documentación y presentación ppt que dan información de la creación del algoritmo.
Segundo Modelo: Discusión de las variables de análisis</t>
  </si>
  <si>
    <t>Presentación y documentos relacionados a la herramienta</t>
  </si>
  <si>
    <t>Avances en el segundo documentos de análisis respecto de la seguridad en territorios PDET</t>
  </si>
  <si>
    <t>Documento preliminar de análisis</t>
  </si>
  <si>
    <t>Reporte Mensual de Seguimiento a Nivel Nacional y Subregional con corte a 31 de Junio de 2020</t>
  </si>
  <si>
    <t>En el transcurso del mes no se realizaron actividades relacionadas. Entre Julio y agosto se iniciará el proceso de la segunda medición correspondiente a los resultados de los indicadores del primer semestre de 2020.</t>
  </si>
  <si>
    <t>Se avanzó en los ajustes del modulo bateria de indicadores - ficha técnica de indicadores en el sistema de gestión de oferta de la ART, de acuerdo a los resultados de la pruebas funcionales.</t>
  </si>
  <si>
    <t>Ruta de desarrollo</t>
  </si>
  <si>
    <t>OBRAS POR IMPUESTOS: Propuesta reconfiguración alertas, cronograma OXI. Cuarto informe de seguimiento OXI  (retroalimentación interna equipos). Reporte mensual resultados del seguimiento  OXI para retroalimentación contribuyentes y gestión con ministerios. Inclusión de información OXI en ficha.
OCAD PAZ: Sexto informe OCAD PAZ - normalización estructura. Reporte mensual resultados del seguimiento OCAD PAZ para retroalimentación. Propuesta presentación dinámica resultados seguimiento. Logística Capacitación regionales y nivel central ART- SECOP II
INTEROPERABILIDAD GESPROY DNP: Se realizar seguimiento y se gestiona respuesta de interoperabilida con el DNP
CENTRAL DE INFORMACIÓN: Propuesta mínimos para central de información. Propuesta ficha de recolección OCAD PAZ  para central de información. Presentación de estrategia de seguimiento OCAD PAZ como insumo para la reconfiguación del banco de proyectos. Se participa en la construcción de las preguntas como requerimientos de información.</t>
  </si>
  <si>
    <t>Presentaciones,  correo electrónico institucional y archivos relacionados</t>
  </si>
  <si>
    <t>Se presentó el primer informe de seguimiento a la implementación PDET al Director General de la ART,  se recibieron comentarios de retroalimentación de los lectores planteados por el director y se planteó estrategia de divulguación con la oficina de comunicaciones.</t>
  </si>
  <si>
    <t>Finalización del Documento de Cadena de Valor</t>
  </si>
  <si>
    <t>Documento final Cadena de Valor</t>
  </si>
  <si>
    <t>,</t>
  </si>
  <si>
    <t>JUNIO: Se avanza en varios frentes que apuntan al rediseño del Banco de Proyectos:
* El equipo de trabajo de rediseño del Banco de Proyectos de la ART trabajó en una propuesta inicial de identificación de requerimientos asociado al Banco de Proyectos. El documento fue compartido por el equipo en su primera versión para revisión el día 30 de junio de 2020. 
* Se realizaron reuniones con el Equipo de TI de la entidad los días 8 y 23 de junio de 2020, a fin de revisar los avances en la interoperabilidad entre los sistemas de información de proyectos del DNP y el Sistema de Gestión de Oferta de la ART.
* Se implementó el Plan de Trabajo para el ajuste del sistema de información que soporta al Banco de Proyectos para el registro de Proyectos de Cooperación Internacional, para lo cual se presentaron avances y se sotuvieron reuniones: los días 1, 8 y 16 de junio de 2020 - Avance ajuste definiciones requerimientos funcionales Banco de Proyectos de la ART para Proyectos de Cooperación Internacional en territorio PDET / 2 de junio de 2020 - Sesión de trabajo - Subregión Cuenca Caguán y Piedemonte Caqueteño  y el 9 de junio de 2020 - Sesión de trabajo - Delegados sectorialistas DIT del pilar 8,  ambas en el marco de la Caracterización Inversión de Actores de Cooperación Internacional en territorio PDET. Una vez definidos los ajustes a realizar el Módulo Banco de Proyectos en Tipo Proyectos Coop Internacional, se realizó la presentación de los mismos en reunión con el área de tecnología. optimizar el funcionamiento del Banco de Proyectos en el Sistema de Gestión de Oferta.</t>
  </si>
  <si>
    <t>JUNIO: Se encuentra en elaboración un documento de lineamientos de cargue y validación de proyectos en el Módulo de Banco de Proyectos del Sistema de Gestión de Oferta, con el fin de mejorar la calidad de la información y aclarar elementos conceptuales y del proceso de cargue y validación de proyectos, este documento se incorporará al Manual Operativo del Banco de Proyectos una vez se apruebe.</t>
  </si>
  <si>
    <t>Documento de lineamientos de cargue y validación de proyectos en el Módulo de Banco de Proyectos del Sistema de Gestión de Oferta.</t>
  </si>
  <si>
    <t>JUNIO: Conforme a la propuesta ajustada y los criterios de cofinanciación definidos para la vigencia 2020, se elaboró el respectivo documento.</t>
  </si>
  <si>
    <t>Documento de criterios de asignación y distribución para la financiación y cofinanciación de  proyectos de la ART.</t>
  </si>
  <si>
    <t xml:space="preserve">I trimestre: 10% Documento de Manual Operativo actualizado conforme a los ajustes funcionales y técnicos realizados al sistema. 
II trimestre: 30% Identificación modificaciones en el documento de Manual Operativo conforme a los ajustes de corto plazo realizados en el sistema que soporta el Módulo de Banco de Proyectos.
III Trimestre: 30% Documento de Manual Operativo actualizado conforme a los ajustes funcionales de corto plazo realizados al sistema.
IV Trimestre: 30% Actualización Documento de Manual Operativo conforme a los ajustes y desarrollo de nuevas funcionalidades para el fortalecimiento y actualizaciónel fortalecimiento y actualización del Banco de Proyectos.
</t>
  </si>
  <si>
    <t>I trimestre: Base de datos con recursos programados PGN en el Trazador Construcción de Paz para PDET  por un monto de $900.000 millones (25%)
II trimestre:  Reporte trazador de avance de recursos PGN  comprometidos en municipios PDET de los $900.000 programados (25%)
III trimestre: Reporte trazador de avance de recursos PGN  comprometidos en municipios PDET de los $900.000 programados (25%)
IV trimestre: Reporte trazador de avance de recursos PGN  comprometidos en municipios PDET de los $900.000 programados (25%)</t>
  </si>
  <si>
    <t xml:space="preserve">I trimestre: Base de datos con proyectos POAI 2021 habilitados y potenciales para PDET (10%)
II trimestre:  Base de datos con primer reporte de recursos programados para PDET 2021 (10%)
III trimestre: Segundo reporte de recursos programados y aprobados en Anexo de Gasto PGN 2021 para PDET (30%)
IV  trimestre: Tercer reporte de recursos programados para PDET en el marco de la apobación de la Ley de Presupuesto 2021 (50%)
</t>
  </si>
  <si>
    <t>I mes: 5% Revisión y alistamiento de criterios de asignación y distribución para la financiación y cofinanciación de proyectos de la ART.
II mes: 10% Revisión y alistamiento de criterios de asignación y distribución para la financiación y cofinanciación de proyectos de la ART.
III mes: 20% Definición de criterios de asignación y distribución para la financiación y cofinanciación de proyectos de la ART.
IV mes: 15% Definición de criterios de asignación y distribución para la financiación y cofinanciación de proyectos de la ART.
V mes: 25%  Elaboración de documento de criterios de asignación y distribución para la financiación y cofinanciación de proyectos de la ART.
VI mes: 25% Documento finalizado.</t>
  </si>
  <si>
    <t>Semestre</t>
  </si>
  <si>
    <t>Primer semestre: Primer taller (50%) 
Segundo semestre: Segundo taller (50%)</t>
  </si>
  <si>
    <r>
      <t>Número de procesos allegados por trimestre a la subdirección</t>
    </r>
    <r>
      <rPr>
        <b/>
        <sz val="14"/>
        <rFont val="Calibri"/>
        <family val="2"/>
        <scheme val="minor"/>
      </rPr>
      <t xml:space="preserve"> /</t>
    </r>
    <r>
      <rPr>
        <sz val="11"/>
        <rFont val="Calibri"/>
        <family val="2"/>
        <scheme val="minor"/>
      </rPr>
      <t xml:space="preserve"> Número de proyectos acompañados</t>
    </r>
  </si>
  <si>
    <t>Primer semestre (50%) = 1 Medición
Segundo semestre (50%) = 1 Medición</t>
  </si>
  <si>
    <t>Primer semestre (50%) = 1 Modelo
Segundo semestre (50%) = 1 Modelo</t>
  </si>
  <si>
    <t>1 Plan de financiamiento para la implementación de los PDET</t>
  </si>
  <si>
    <t>Se dice que la matriz esta en un 50% por que se debe estar actualizando a razón que los valores de la matriz pueden cambiar a traves del tiempo según conyuntura economica y el perfil de gobierno nacional</t>
  </si>
  <si>
    <t>Archivos de excel Matriz con fuentes de financiación
Actualización de documento metodologico</t>
  </si>
  <si>
    <t xml:space="preserve">Primer semestre: Construcción de las matriz y 2 documentos explicativos de como se construyo  (50%)
Segundo Semestre: Actualización de matriz con base a las planes de desarrollo de las entidades territoriales PDET y marco fiscal de mediano plazo (50%) 
</t>
  </si>
  <si>
    <t xml:space="preserve">El primer 40% se refiere al diseño del Plan de Financiación se realizó presentación con el diseño a la Subdirector de Calificación y Financiamiento
</t>
  </si>
  <si>
    <t>Presentación en Power Point
Se encuentran en Onedrive
Plan de Financiamiento</t>
  </si>
  <si>
    <r>
      <t xml:space="preserve">Primer semestre: Fase de diseño, se trabaja articuladamente con la Subdirección de Seguimiento y Evaluación y con Oficina de tecnologías para determinar el diseño preliminar del módulo (40%) 
</t>
    </r>
    <r>
      <rPr>
        <sz val="11"/>
        <rFont val="Calibri"/>
        <family val="2"/>
        <scheme val="minor"/>
      </rPr>
      <t xml:space="preserve">
Segundo semestre: 
 aprobación del diseño y pruebas piloto (30%) e implementación del módulo (30%)
</t>
    </r>
  </si>
  <si>
    <t xml:space="preserve">$900.000 millones marcados contrazador Paz - PDET
</t>
  </si>
  <si>
    <t>Documento de primera versión de identificación de requerimientos asociado al Banco de Proyectos. 
Presentación en PPTX de los ajustes propuestos y Archivos de citación de las reuniónes realizadas.</t>
  </si>
  <si>
    <t>Primer trimestre (25%) = 1 Documento de análisis
Segundo trimestre (25%) = 1 Documento de análisis
Trecer trimestre (25%) = 1 Documento de análisis
Cuarto trimestre (25%) = 1 Documento de análisis</t>
  </si>
  <si>
    <t>Primer mes (9%) = 1 Reporte
Segundo mes (9%) = 1 Reporte
Tercer mes (9%) = 1 Reporte
Cuarto mes (9%) = 1 Reporte
Quinto mes (9%) = 1 Reporte
Sexto mes (9%) = 1 Reporte
Septimo mes (9%) = 1 Reporte
Octavo mes (9%) = 1 Reporte
Noveno mes (9%) = 1 Reporte
Décimo mes (9%) = 1 Reporte
Undécimo mes (10%) = 1 Reporte</t>
  </si>
  <si>
    <t>Primer mes (10%) = Documentos con avances del periodo
Segundo mes (20%) = Documentos con avances del periodo
Tercer mes (20%) = Documentos con avances del periodo
Cuarto mes (10%) = Documentos con avances del periodo
Quinto mes (10%) = Documentos con avances del periodo
Sexto mes (5%) = Documentos con avances del periodo
Septimo mes (5%) = Documentos con avances del periodo
Octavo mes (5%) = Documentos con avances del periodo
Noveno mes (5%) = Documentos con avances del periodo
Décimo mes (5%) = Documentos con avances del periodo
Undécimo mes (5%) = Documento final</t>
  </si>
  <si>
    <t>Primer semestre (50%) = 1 Informe
Segundo semestre (50%) = 1 Informe</t>
  </si>
  <si>
    <t xml:space="preserve">1 Documento
</t>
  </si>
  <si>
    <t xml:space="preserve">Movilización de recursos para la aprobación de proyectos alineados a PDET presentados al OCAD
</t>
  </si>
  <si>
    <t>Memorias del taller</t>
  </si>
  <si>
    <t xml:space="preserve">Ejercicio de clik por los PDET con el sistema de Naciones Unidas en el cual se priorizarón 561 iniciativas con fondos disponibles </t>
  </si>
  <si>
    <t xml:space="preserve">
Primer Semestre:  Priorización de proyectos de los entregados por la DEP, reuniones, mesas de acercamiento con las regionales 30%
Segundo Semestre: 
Validación de la contratpartida por parte de las entidades territoriales 40%
Perfeccionamiento de contrato/convenio para cofinanciación de proyectos 30%
</t>
  </si>
  <si>
    <t xml:space="preserve">I trimestre: 25% Balance de funcionamiento y proyectos registrados durante 2019 y elaboración de propuesta de Plan de Trabajo para fortalecer y optimizar la arquitectura del banco de proyectos de la ART durante el año 2020.
II trimestre: 25% Ajustes de corto plazo en el sistema para el fortalecimiento y actualización del Banco de Proyectos.
III Trimestre: 25% Definición de requerimientos para el fortalecimiento y actualización del Banco de Proyectos y Diseño del Modelo de Seguimiento.
IV Trimestre: 25% Ajustes y desarrollo de nuevas funcionalidades en el sistema para el fortalecimiento y actualización del Banco de Proyectos.
</t>
  </si>
  <si>
    <t>SUBDRECTORA DE CONTRATACIÓN</t>
  </si>
  <si>
    <t>Es una sola base actualizada mensualmente</t>
  </si>
  <si>
    <t>Documento estructurado</t>
  </si>
  <si>
    <t>El documento esta revisado por la Subdirectora de Contratación la cual realizo una observación al funcionario encargado, se estan haciendo los ajustes para enviarlo a Secretaria General.</t>
  </si>
  <si>
    <r>
      <t xml:space="preserve">Primer Trimestre: Se realizarón 120 contratos de prestación de servicios 
120 allegados  </t>
    </r>
    <r>
      <rPr>
        <b/>
        <sz val="11"/>
        <rFont val="Calibri"/>
        <family val="2"/>
        <scheme val="minor"/>
      </rPr>
      <t>/</t>
    </r>
    <r>
      <rPr>
        <sz val="11"/>
        <rFont val="Calibri"/>
        <family val="2"/>
        <scheme val="minor"/>
      </rPr>
      <t xml:space="preserve"> 120 contratos acompañados
Segundo Trimestre: 125 Prestaciones de servicios  y Cinco convocatorias abiertas (licitaciones)
130 allegados  / 130 contratos acompañados
</t>
    </r>
    <r>
      <rPr>
        <b/>
        <sz val="12"/>
        <rFont val="Calibri"/>
        <family val="2"/>
        <scheme val="minor"/>
      </rPr>
      <t xml:space="preserve">Número de procesos allegados por trimestre a la subdirección / Número de proyectos acompañados </t>
    </r>
  </si>
  <si>
    <t>Bases de datos de contratación</t>
  </si>
  <si>
    <t>Mesual</t>
  </si>
  <si>
    <t xml:space="preserve">Primer mes (10%) = Documentos con avances del periodo
Segundo mes (20%) = Documentos con avances del periodo
Tercer mes (25%) = Documentos con avances del periodo
Cuarto mes (60%) = Documentos con avances del periodo
Quinto mes (70%) = Documentos con avances del periodo
Sexto mes (100%) = Módulo desarrollado en el Sistema de Información </t>
  </si>
  <si>
    <t>Primer mes (5%) = Documentos con avances del periodo
Segundo mes (10%) = Documentos con avances del periodo
Tercer mes (30%) = Documentos con avances del periodo
Cuarto mes (60%) = Documentos con avances del periodo
Quinto mes (80%) = Documentos con avances del periodo
Sexto mes (100%) = Documento Cadena de Valor Versión Final</t>
  </si>
  <si>
    <t>Primer mes (10%) = Documentos con avances de medición del periodo
Segundo mes (30%) = Documentos con avances de medición del periodo
Tercer mes (60%) = Documentos con avances de medición del periodo
Cuarto mes (80%) = Documentos con avances de interpretación de resultados del periodo
Quinto mes (100%) = Documento preliminar de evaluación</t>
  </si>
  <si>
    <t xml:space="preserve">Se realizó Priorización de proyectos de los entregados por la DEP, así mismo, se realizaron reuniones y mesas de acercamiento con las regionales Sur de Bolívar y Catatumbo.  Sin embargo,  del cierre financiero para los proyectos se da debido a que las entidades territoriales (gobernaciones y municipios) priorizan la destinación de recursos en lo relacionado con la emergencia COVID, esto sucedió con   la regional sur de bolívar, ahora se realizando la gestión con la Regional Catatumbo para cofinanciar  6 proyectos.  
Es importante aclarar que la meta se reduce en un (1) proyecto de acuerdo al bloqueo de $ 673 millones al Proyecto de Inversión.  
</t>
  </si>
  <si>
    <t xml:space="preserve"> En el mes de enero se realizaron dos sesiones de OCAD PAZ (asignación paz), aprobando  18 proyectos, en 18 municipios PDET.    - En el mes de mayo se realizaron cuatro sesiónes de OCAD PAZ, dos de ellas en las que se aprobaron dos proyecto por COVID fuente incentivo a la produccion y en las dos sesiones restantes con su fuente de asignación paz, se aprobando 6 proyectos, en 6 municipios PDET
- En el mes de febrero se realizaron dos sesiones de OCAD PAZ(asignación paz), aprobando  5 proyectos, en 5 municipios PDET
- En el mes de marzo se realizo una sesión de OCAD PAZ(asignación paz), aprobando 3 proyectos, en 3 municipios PDET" 
- En el mes de Abril se realizaron dos sesiónes de OCAD PAZ(asignación paz), aprobando 2 proyectos, en 2 municipios PDET
- En el mes de Mayo se realizaron tres sesiónes de OCAD PAZ(asignación paz), aprobando 6 proyectos, en 6 municipios PDET
- En el mes de Junio se realizaron dos sesiónes de OCAD PAZ(asignación paz), aprobando 16 proyectos, en 22 municipios PDET</t>
  </si>
  <si>
    <t>VERSIÓN: 06</t>
  </si>
  <si>
    <t>FECHA DE PUBLICACIÓN:23/07/2020</t>
  </si>
  <si>
    <t>3.1.1       Meta Programada Periodo</t>
  </si>
  <si>
    <t>3.1.12
%AVANCE
(PONDERADO)</t>
  </si>
  <si>
    <t>3.1.3 ALERTAS</t>
  </si>
  <si>
    <t>2.2.1   Acumulado Presupuesto (Millones de Pesos)</t>
  </si>
  <si>
    <t>2.2.2
% AVANCE</t>
  </si>
  <si>
    <t>2.2.3 COMENTARIOS</t>
  </si>
  <si>
    <t>INSTRUCCIONES PARA EL SEGUIMIENTO PLAN DE ACCIÓN</t>
  </si>
  <si>
    <t>1.  El reporte se realiza mensual en las columnas de la S a la AD</t>
  </si>
  <si>
    <t>2.  El reporte se hace acorde a la unidad de medida (Unidades, porcentaje, o $)</t>
  </si>
  <si>
    <t>3.  El reporte se realiza en la frecuencia de medición establecida y acorde al criterio de medición</t>
  </si>
  <si>
    <t>4.  El reporte se realiza acumulado</t>
  </si>
  <si>
    <t>5.  En la columna AF OBSERVACIONES, se debe registrar el avance cualitativo mensual</t>
  </si>
  <si>
    <t>6.  En la columna AE  % AVANCE ACUMULADO, se debe colocar el porcentaje de 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</si>
</sst>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0.00_-;\-&quot;$&quot;* #,##0.00_-;_-&quot;$&quot;* &quot;-&quot;??_-;_-@_-"/>
    <numFmt numFmtId="165" formatCode="_(&quot;$&quot;\ * #,##0.00_);_(&quot;$&quot;\ * \(#,##0.00\);_(&quot;$&quot;\ * &quot;-&quot;??_);_(@_)"/>
    <numFmt numFmtId="166" formatCode="_(&quot;$&quot;\ * #,##0_);_(&quot;$&quot;\ * \(#,##0\);_(&quot;$&quot;\ * &quot;-&quot;??_);_(@_)"/>
  </numFmts>
  <fonts count="31"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sz val="11"/>
      <color theme="1"/>
      <name val="Arial"/>
      <family val="2"/>
    </font>
    <font>
      <sz val="11"/>
      <color rgb="FFC00000"/>
      <name val="Calibri"/>
      <family val="2"/>
      <scheme val="minor"/>
    </font>
    <font>
      <b/>
      <sz val="11"/>
      <color rgb="FFFF0000"/>
      <name val="Calibri"/>
      <family val="2"/>
      <scheme val="minor"/>
    </font>
    <font>
      <b/>
      <sz val="14"/>
      <name val="Calibri"/>
      <family val="2"/>
      <scheme val="minor"/>
    </font>
    <font>
      <sz val="11"/>
      <color theme="1"/>
      <name val="Calibri"/>
      <family val="2"/>
    </font>
    <font>
      <sz val="11"/>
      <name val="Calibri"/>
      <family val="2"/>
    </font>
    <font>
      <sz val="12"/>
      <name val="Calibri"/>
      <family val="2"/>
      <scheme val="minor"/>
    </font>
    <font>
      <b/>
      <sz val="12"/>
      <name val="Calibri"/>
      <family val="2"/>
      <scheme val="minor"/>
    </font>
    <font>
      <b/>
      <sz val="11"/>
      <name val="Calibri"/>
      <family val="2"/>
      <scheme val="minor"/>
    </font>
    <font>
      <b/>
      <sz val="11"/>
      <color theme="1"/>
      <name val="Calibri"/>
      <family val="2"/>
      <scheme val="minor"/>
    </font>
  </fonts>
  <fills count="18">
    <fill>
      <patternFill patternType="none"/>
    </fill>
    <fill>
      <patternFill patternType="gray125"/>
    </fill>
    <fill>
      <patternFill patternType="solid">
        <fgColor rgb="FFE2EFDA"/>
        <bgColor rgb="FF000000"/>
      </patternFill>
    </fill>
    <fill>
      <patternFill patternType="solid">
        <fgColor rgb="FF0070C0"/>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auto="1"/>
      </top>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5" fontId="4" fillId="0" borderId="0" applyFont="0" applyFill="0" applyBorder="0" applyAlignment="0" applyProtection="0"/>
    <xf numFmtId="42" fontId="4" fillId="0" borderId="0" applyFont="0" applyFill="0" applyBorder="0" applyAlignment="0" applyProtection="0"/>
  </cellStyleXfs>
  <cellXfs count="189">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9" fillId="4" borderId="1" xfId="0" applyFont="1" applyFill="1" applyBorder="1" applyAlignment="1" applyProtection="1">
      <alignment horizontal="center" vertical="center" wrapText="1"/>
    </xf>
    <xf numFmtId="0" fontId="18" fillId="0" borderId="0" xfId="0" applyFont="1"/>
    <xf numFmtId="0" fontId="19" fillId="7" borderId="3" xfId="0" applyFont="1" applyFill="1" applyBorder="1" applyAlignment="1" applyProtection="1">
      <alignment horizontal="center" vertical="center" wrapText="1"/>
    </xf>
    <xf numFmtId="0" fontId="19" fillId="11" borderId="3" xfId="0" applyFont="1" applyFill="1" applyBorder="1" applyAlignment="1">
      <alignment vertical="center" wrapText="1"/>
    </xf>
    <xf numFmtId="0" fontId="19" fillId="4" borderId="3" xfId="0" applyFont="1" applyFill="1" applyBorder="1" applyAlignment="1" applyProtection="1">
      <alignment horizontal="center" vertical="center" wrapText="1"/>
    </xf>
    <xf numFmtId="0" fontId="9" fillId="4" borderId="3"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19" fillId="5" borderId="3"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9" fillId="5" borderId="3" xfId="0" applyFont="1" applyFill="1" applyBorder="1" applyAlignment="1" applyProtection="1">
      <alignment vertical="center" wrapText="1"/>
    </xf>
    <xf numFmtId="0" fontId="0" fillId="15" borderId="0" xfId="0" applyFill="1"/>
    <xf numFmtId="14" fontId="0" fillId="11" borderId="1" xfId="0" applyNumberFormat="1" applyFill="1" applyBorder="1" applyAlignment="1">
      <alignment horizontal="center" vertical="center"/>
    </xf>
    <xf numFmtId="0" fontId="0" fillId="0" borderId="1" xfId="0" applyFill="1" applyBorder="1"/>
    <xf numFmtId="0" fontId="0" fillId="0" borderId="0" xfId="0" applyFill="1"/>
    <xf numFmtId="0" fontId="0" fillId="16" borderId="1" xfId="0" applyFill="1" applyBorder="1"/>
    <xf numFmtId="166" fontId="0" fillId="0" borderId="0" xfId="3" applyNumberFormat="1" applyFont="1"/>
    <xf numFmtId="0" fontId="0" fillId="16" borderId="1" xfId="0" applyFill="1" applyBorder="1" applyAlignment="1">
      <alignment wrapText="1"/>
    </xf>
    <xf numFmtId="0" fontId="0" fillId="16" borderId="1" xfId="0" applyFill="1" applyBorder="1" applyAlignment="1">
      <alignment horizontal="left" vertical="center" wrapText="1"/>
    </xf>
    <xf numFmtId="0" fontId="0" fillId="16" borderId="15" xfId="0" applyFill="1" applyBorder="1" applyAlignment="1">
      <alignment vertical="center" wrapText="1"/>
    </xf>
    <xf numFmtId="0" fontId="0" fillId="16" borderId="1" xfId="0" applyFill="1" applyBorder="1" applyProtection="1">
      <protection locked="0"/>
    </xf>
    <xf numFmtId="0" fontId="0" fillId="16" borderId="1" xfId="0" applyFill="1" applyBorder="1" applyAlignment="1" applyProtection="1">
      <alignment horizontal="left"/>
      <protection locked="0"/>
    </xf>
    <xf numFmtId="0" fontId="0" fillId="16" borderId="1" xfId="0" applyFill="1" applyBorder="1" applyAlignment="1">
      <alignment horizontal="left"/>
    </xf>
    <xf numFmtId="0" fontId="0" fillId="17" borderId="15" xfId="0" applyFill="1" applyBorder="1" applyAlignment="1">
      <alignment horizontal="left" vertical="center" wrapText="1"/>
    </xf>
    <xf numFmtId="0" fontId="0" fillId="17" borderId="15" xfId="0" applyFill="1" applyBorder="1" applyAlignment="1">
      <alignment vertical="center" wrapText="1"/>
    </xf>
    <xf numFmtId="0" fontId="0" fillId="17" borderId="1" xfId="0" applyFill="1" applyBorder="1" applyAlignment="1">
      <alignment wrapText="1"/>
    </xf>
    <xf numFmtId="0" fontId="0" fillId="17" borderId="1" xfId="0" applyFill="1" applyBorder="1" applyAlignment="1">
      <alignment horizontal="center" vertical="center" wrapText="1"/>
    </xf>
    <xf numFmtId="14" fontId="0" fillId="17" borderId="1" xfId="0" applyNumberFormat="1" applyFill="1" applyBorder="1" applyAlignment="1">
      <alignment horizontal="center" vertical="center" wrapText="1"/>
    </xf>
    <xf numFmtId="0" fontId="0" fillId="17" borderId="1" xfId="0" applyFill="1" applyBorder="1" applyAlignment="1">
      <alignment horizontal="center" vertical="center"/>
    </xf>
    <xf numFmtId="14" fontId="0" fillId="17" borderId="1" xfId="0" applyNumberFormat="1" applyFill="1" applyBorder="1" applyAlignment="1">
      <alignment horizontal="center" vertical="center"/>
    </xf>
    <xf numFmtId="0" fontId="0" fillId="17" borderId="1" xfId="0" applyFill="1" applyBorder="1"/>
    <xf numFmtId="0" fontId="0" fillId="17" borderId="1" xfId="0" applyFill="1" applyBorder="1" applyAlignment="1" applyProtection="1">
      <alignment horizontal="center" vertical="center"/>
      <protection locked="0"/>
    </xf>
    <xf numFmtId="9" fontId="0" fillId="17" borderId="1" xfId="0" applyNumberFormat="1" applyFill="1" applyBorder="1"/>
    <xf numFmtId="9" fontId="0" fillId="17" borderId="1" xfId="0" applyNumberFormat="1" applyFill="1" applyBorder="1" applyAlignment="1">
      <alignment horizontal="center" vertical="center"/>
    </xf>
    <xf numFmtId="166" fontId="0" fillId="17" borderId="1" xfId="3" applyNumberFormat="1" applyFont="1" applyFill="1" applyBorder="1" applyAlignment="1" applyProtection="1">
      <alignment horizontal="center" vertical="center"/>
      <protection locked="0"/>
    </xf>
    <xf numFmtId="165" fontId="0" fillId="17" borderId="1" xfId="3" applyFont="1" applyFill="1" applyBorder="1" applyAlignment="1" applyProtection="1">
      <alignment horizontal="center" vertical="center"/>
      <protection locked="0"/>
    </xf>
    <xf numFmtId="166" fontId="0" fillId="17" borderId="1" xfId="3" applyNumberFormat="1" applyFont="1" applyFill="1" applyBorder="1" applyAlignment="1">
      <alignment vertical="center"/>
    </xf>
    <xf numFmtId="0" fontId="0" fillId="17" borderId="1" xfId="0" applyFill="1" applyBorder="1" applyAlignment="1"/>
    <xf numFmtId="165" fontId="0" fillId="0" borderId="0" xfId="0" applyNumberFormat="1"/>
    <xf numFmtId="0" fontId="0" fillId="16" borderId="1" xfId="0" applyFill="1" applyBorder="1" applyAlignment="1" applyProtection="1">
      <alignment horizontal="center" vertical="center"/>
      <protection locked="0"/>
    </xf>
    <xf numFmtId="0" fontId="0" fillId="16" borderId="1" xfId="0" applyFill="1" applyBorder="1" applyAlignment="1">
      <alignment horizontal="center" vertical="center"/>
    </xf>
    <xf numFmtId="0" fontId="0" fillId="16" borderId="1" xfId="0" applyFill="1" applyBorder="1" applyAlignment="1">
      <alignment horizontal="center" vertical="center" wrapText="1"/>
    </xf>
    <xf numFmtId="9" fontId="0" fillId="17" borderId="1" xfId="2" applyFont="1" applyFill="1" applyBorder="1" applyAlignment="1" applyProtection="1">
      <alignment horizontal="center" vertical="center"/>
      <protection locked="0"/>
    </xf>
    <xf numFmtId="14" fontId="0" fillId="16" borderId="1" xfId="0" applyNumberFormat="1" applyFill="1" applyBorder="1" applyAlignment="1">
      <alignment horizontal="center" vertical="center"/>
    </xf>
    <xf numFmtId="9" fontId="0" fillId="16" borderId="1" xfId="2" applyFont="1" applyFill="1" applyBorder="1" applyAlignment="1">
      <alignment horizontal="center" vertical="center"/>
    </xf>
    <xf numFmtId="9" fontId="0" fillId="17" borderId="1" xfId="2" applyFont="1" applyFill="1" applyBorder="1" applyAlignment="1">
      <alignment horizontal="center" vertical="center"/>
    </xf>
    <xf numFmtId="14" fontId="0" fillId="16" borderId="1" xfId="0" applyNumberFormat="1" applyFill="1" applyBorder="1" applyAlignment="1">
      <alignment horizontal="center" vertical="center" wrapText="1"/>
    </xf>
    <xf numFmtId="9" fontId="0" fillId="16" borderId="1" xfId="2" applyFont="1" applyFill="1" applyBorder="1" applyAlignment="1" applyProtection="1">
      <alignment horizontal="center" vertical="center"/>
      <protection locked="0"/>
    </xf>
    <xf numFmtId="9" fontId="0" fillId="11" borderId="15" xfId="0" applyNumberFormat="1" applyFill="1" applyBorder="1" applyAlignment="1" applyProtection="1">
      <alignment horizontal="center" vertical="center"/>
      <protection locked="0"/>
    </xf>
    <xf numFmtId="0" fontId="0" fillId="11" borderId="15" xfId="0" applyFill="1" applyBorder="1" applyAlignment="1" applyProtection="1">
      <alignment horizontal="center" vertical="center"/>
      <protection locked="0"/>
    </xf>
    <xf numFmtId="9" fontId="0" fillId="11" borderId="15" xfId="2" applyFont="1" applyFill="1" applyBorder="1" applyAlignment="1" applyProtection="1">
      <alignment horizontal="center" vertical="center"/>
    </xf>
    <xf numFmtId="0" fontId="0" fillId="11" borderId="1" xfId="0" applyFill="1" applyBorder="1" applyAlignment="1">
      <alignment horizontal="center" vertical="center" wrapText="1"/>
    </xf>
    <xf numFmtId="9" fontId="0" fillId="11" borderId="1" xfId="0" applyNumberFormat="1" applyFill="1" applyBorder="1" applyAlignment="1" applyProtection="1">
      <alignment horizontal="center" vertical="center"/>
      <protection locked="0"/>
    </xf>
    <xf numFmtId="0" fontId="0" fillId="11" borderId="1" xfId="0" applyFill="1" applyBorder="1" applyAlignment="1" applyProtection="1">
      <alignment horizontal="center" vertical="center"/>
      <protection locked="0"/>
    </xf>
    <xf numFmtId="0" fontId="0" fillId="15" borderId="0" xfId="0" applyFill="1" applyAlignment="1">
      <alignment horizontal="center" vertical="center"/>
    </xf>
    <xf numFmtId="0" fontId="0" fillId="11" borderId="16" xfId="0" applyFill="1" applyBorder="1" applyAlignment="1">
      <alignment horizontal="center" vertical="center"/>
    </xf>
    <xf numFmtId="0" fontId="0" fillId="11" borderId="15" xfId="0" applyFill="1" applyBorder="1" applyAlignment="1">
      <alignment horizontal="center" vertical="center" wrapText="1"/>
    </xf>
    <xf numFmtId="0" fontId="0" fillId="11" borderId="15" xfId="0" applyFill="1" applyBorder="1" applyAlignment="1">
      <alignment horizontal="center" vertical="center"/>
    </xf>
    <xf numFmtId="9" fontId="0" fillId="11" borderId="1" xfId="0" applyNumberFormat="1" applyFill="1" applyBorder="1" applyAlignment="1" applyProtection="1">
      <alignment horizontal="center" vertical="center" wrapText="1"/>
      <protection locked="0"/>
    </xf>
    <xf numFmtId="0" fontId="0" fillId="11" borderId="4" xfId="0" applyFill="1" applyBorder="1" applyAlignment="1">
      <alignment horizontal="center" vertical="center"/>
    </xf>
    <xf numFmtId="0" fontId="0" fillId="11" borderId="1" xfId="0" applyFill="1" applyBorder="1" applyAlignment="1">
      <alignment horizontal="center" vertical="center"/>
    </xf>
    <xf numFmtId="9" fontId="0" fillId="17" borderId="1" xfId="0" applyNumberFormat="1" applyFill="1" applyBorder="1" applyAlignment="1">
      <alignment horizontal="center" vertical="top" wrapText="1"/>
    </xf>
    <xf numFmtId="9" fontId="0" fillId="17" borderId="1" xfId="0" applyNumberFormat="1" applyFill="1" applyBorder="1" applyAlignment="1" applyProtection="1">
      <alignment horizontal="center" vertical="center"/>
      <protection locked="0"/>
    </xf>
    <xf numFmtId="9" fontId="18" fillId="17" borderId="1" xfId="0" applyNumberFormat="1"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wrapText="1"/>
    </xf>
    <xf numFmtId="0" fontId="0" fillId="0" borderId="1" xfId="0" applyFill="1" applyBorder="1" applyProtection="1">
      <protection locked="0"/>
    </xf>
    <xf numFmtId="0" fontId="0" fillId="0" borderId="1" xfId="0" applyFill="1" applyBorder="1" applyAlignment="1" applyProtection="1">
      <alignment horizontal="left"/>
      <protection locked="0"/>
    </xf>
    <xf numFmtId="0" fontId="0" fillId="0" borderId="15" xfId="0" applyFill="1" applyBorder="1" applyAlignment="1">
      <alignment horizontal="center" vertical="center"/>
    </xf>
    <xf numFmtId="0" fontId="0" fillId="0" borderId="1" xfId="0" applyFill="1" applyBorder="1" applyAlignment="1">
      <alignment horizontal="center" vertical="center"/>
    </xf>
    <xf numFmtId="166" fontId="0" fillId="17" borderId="1" xfId="3" applyNumberFormat="1" applyFont="1" applyFill="1" applyBorder="1" applyAlignment="1" applyProtection="1">
      <alignment horizontal="center" vertical="center" wrapText="1"/>
      <protection locked="0"/>
    </xf>
    <xf numFmtId="0" fontId="17" fillId="16" borderId="1" xfId="0" applyFont="1" applyFill="1" applyBorder="1" applyAlignment="1">
      <alignment horizontal="center" vertical="center" wrapText="1"/>
    </xf>
    <xf numFmtId="9" fontId="22" fillId="16" borderId="1" xfId="2" applyFont="1" applyFill="1" applyBorder="1" applyAlignment="1" applyProtection="1">
      <alignment horizontal="center" vertical="center"/>
      <protection locked="0"/>
    </xf>
    <xf numFmtId="0" fontId="22" fillId="16" borderId="1" xfId="0" applyFont="1" applyFill="1" applyBorder="1" applyAlignment="1" applyProtection="1">
      <alignment horizontal="center" vertical="center"/>
      <protection locked="0"/>
    </xf>
    <xf numFmtId="9" fontId="22" fillId="16" borderId="1" xfId="2" applyFont="1" applyFill="1" applyBorder="1" applyAlignment="1" applyProtection="1">
      <alignment horizontal="center" vertical="center" wrapText="1"/>
      <protection locked="0"/>
    </xf>
    <xf numFmtId="0" fontId="17" fillId="16" borderId="1" xfId="0" applyFont="1" applyFill="1" applyBorder="1" applyAlignment="1">
      <alignment horizontal="left" vertical="center" wrapText="1"/>
    </xf>
    <xf numFmtId="9" fontId="0" fillId="16" borderId="1" xfId="0" applyNumberFormat="1" applyFill="1" applyBorder="1" applyAlignment="1">
      <alignment horizontal="center" vertical="center"/>
    </xf>
    <xf numFmtId="9" fontId="17" fillId="16" borderId="1" xfId="2" applyFont="1" applyFill="1" applyBorder="1" applyAlignment="1">
      <alignment horizontal="center" vertical="center"/>
    </xf>
    <xf numFmtId="0" fontId="17" fillId="16" borderId="1" xfId="0" applyFont="1" applyFill="1" applyBorder="1" applyAlignment="1">
      <alignment horizontal="center" vertical="center"/>
    </xf>
    <xf numFmtId="14" fontId="17" fillId="16" borderId="1" xfId="0" applyNumberFormat="1" applyFont="1" applyFill="1" applyBorder="1" applyAlignment="1">
      <alignment horizontal="center" vertical="center"/>
    </xf>
    <xf numFmtId="0" fontId="0" fillId="15" borderId="4" xfId="0" applyFill="1" applyBorder="1" applyAlignment="1">
      <alignment horizontal="center" vertical="center"/>
    </xf>
    <xf numFmtId="0" fontId="17" fillId="17" borderId="15" xfId="0" applyFont="1" applyFill="1" applyBorder="1" applyAlignment="1">
      <alignment horizontal="center" vertical="center" wrapText="1"/>
    </xf>
    <xf numFmtId="9" fontId="21" fillId="17" borderId="1" xfId="2" applyFont="1" applyFill="1" applyBorder="1" applyAlignment="1" applyProtection="1">
      <alignment horizontal="left" vertical="center" wrapText="1"/>
      <protection locked="0"/>
    </xf>
    <xf numFmtId="0" fontId="0" fillId="0" borderId="0" xfId="0" applyAlignment="1">
      <alignment vertical="center"/>
    </xf>
    <xf numFmtId="0" fontId="17" fillId="17" borderId="1" xfId="0" applyFont="1" applyFill="1" applyBorder="1" applyAlignment="1">
      <alignment horizontal="center" vertical="center" wrapText="1"/>
    </xf>
    <xf numFmtId="166" fontId="0" fillId="17" borderId="1" xfId="0" applyNumberFormat="1" applyFill="1" applyBorder="1" applyAlignment="1">
      <alignment horizontal="center" vertical="center"/>
    </xf>
    <xf numFmtId="0" fontId="0" fillId="15" borderId="16" xfId="0" applyFill="1" applyBorder="1" applyAlignment="1">
      <alignment vertical="center"/>
    </xf>
    <xf numFmtId="0" fontId="0" fillId="15" borderId="4" xfId="0" applyFill="1" applyBorder="1" applyAlignment="1">
      <alignment vertical="center"/>
    </xf>
    <xf numFmtId="0" fontId="0" fillId="17" borderId="1" xfId="0" applyFill="1" applyBorder="1" applyAlignment="1">
      <alignment vertical="center"/>
    </xf>
    <xf numFmtId="0" fontId="0" fillId="17" borderId="15" xfId="0" applyFill="1" applyBorder="1" applyAlignment="1">
      <alignment horizontal="right" vertical="center"/>
    </xf>
    <xf numFmtId="14" fontId="0" fillId="17" borderId="15" xfId="0" applyNumberFormat="1" applyFill="1" applyBorder="1" applyAlignment="1">
      <alignment vertical="center"/>
    </xf>
    <xf numFmtId="0" fontId="0" fillId="17" borderId="15" xfId="0" applyFill="1" applyBorder="1" applyAlignment="1">
      <alignment vertical="center"/>
    </xf>
    <xf numFmtId="9" fontId="0" fillId="17" borderId="15" xfId="2" applyFont="1" applyFill="1" applyBorder="1" applyAlignment="1" applyProtection="1">
      <alignment vertical="center"/>
    </xf>
    <xf numFmtId="9" fontId="0" fillId="17" borderId="1" xfId="2" applyFont="1" applyFill="1" applyBorder="1" applyAlignment="1" applyProtection="1">
      <alignment horizontal="left" vertical="center" wrapText="1"/>
    </xf>
    <xf numFmtId="0" fontId="0" fillId="17" borderId="1" xfId="0" applyFill="1" applyBorder="1" applyAlignment="1">
      <alignment vertical="center" wrapText="1"/>
    </xf>
    <xf numFmtId="0" fontId="0" fillId="17" borderId="1" xfId="0" applyFill="1" applyBorder="1" applyAlignment="1">
      <alignment horizontal="left" vertical="center" wrapText="1"/>
    </xf>
    <xf numFmtId="14" fontId="0" fillId="17" borderId="1" xfId="0" applyNumberFormat="1" applyFill="1" applyBorder="1" applyAlignment="1">
      <alignment vertical="center"/>
    </xf>
    <xf numFmtId="0" fontId="0" fillId="17" borderId="1" xfId="0" applyFill="1" applyBorder="1" applyAlignment="1" applyProtection="1">
      <alignment vertical="center"/>
      <protection locked="0"/>
    </xf>
    <xf numFmtId="9" fontId="0" fillId="17" borderId="1" xfId="2" applyNumberFormat="1" applyFont="1" applyFill="1" applyBorder="1" applyAlignment="1" applyProtection="1">
      <alignment horizontal="center" vertical="center"/>
      <protection locked="0"/>
    </xf>
    <xf numFmtId="0" fontId="0" fillId="17" borderId="1" xfId="0" applyFill="1" applyBorder="1" applyAlignment="1">
      <alignment horizontal="right" vertical="center"/>
    </xf>
    <xf numFmtId="9" fontId="17" fillId="17" borderId="1" xfId="0" applyNumberFormat="1" applyFont="1" applyFill="1" applyBorder="1" applyAlignment="1" applyProtection="1">
      <alignment horizontal="center" vertical="center"/>
      <protection locked="0"/>
    </xf>
    <xf numFmtId="0" fontId="17" fillId="17" borderId="1" xfId="0" applyFont="1" applyFill="1" applyBorder="1" applyAlignment="1" applyProtection="1">
      <alignment horizontal="center" vertical="center"/>
      <protection locked="0"/>
    </xf>
    <xf numFmtId="0" fontId="18" fillId="17" borderId="1" xfId="0" applyFont="1" applyFill="1" applyBorder="1"/>
    <xf numFmtId="9" fontId="17" fillId="17" borderId="1" xfId="0" applyNumberFormat="1" applyFont="1" applyFill="1" applyBorder="1" applyAlignment="1">
      <alignment vertical="center"/>
    </xf>
    <xf numFmtId="9" fontId="0" fillId="17" borderId="1" xfId="2" applyFont="1" applyFill="1" applyBorder="1" applyAlignment="1" applyProtection="1">
      <alignment vertical="center"/>
      <protection locked="0"/>
    </xf>
    <xf numFmtId="164" fontId="0" fillId="0" borderId="0" xfId="0" applyNumberFormat="1"/>
    <xf numFmtId="42" fontId="0" fillId="17" borderId="1" xfId="4" applyFont="1" applyFill="1" applyBorder="1" applyAlignment="1" applyProtection="1">
      <alignment horizontal="center" vertical="center" wrapText="1"/>
      <protection locked="0"/>
    </xf>
    <xf numFmtId="0" fontId="0" fillId="17" borderId="1" xfId="0" applyFill="1" applyBorder="1" applyAlignment="1" applyProtection="1">
      <alignment horizontal="center" vertical="center" wrapText="1"/>
      <protection locked="0"/>
    </xf>
    <xf numFmtId="9" fontId="0" fillId="17" borderId="1" xfId="0" applyNumberFormat="1" applyFill="1" applyBorder="1" applyAlignment="1">
      <alignment vertical="center"/>
    </xf>
    <xf numFmtId="0" fontId="0" fillId="17" borderId="1" xfId="0" applyFont="1" applyFill="1" applyBorder="1" applyAlignment="1" applyProtection="1">
      <alignment horizontal="center" vertical="center"/>
      <protection locked="0"/>
    </xf>
    <xf numFmtId="0" fontId="17" fillId="17" borderId="1" xfId="0" applyFont="1" applyFill="1" applyBorder="1" applyAlignment="1">
      <alignment horizontal="center" vertical="center"/>
    </xf>
    <xf numFmtId="9" fontId="0" fillId="17" borderId="15" xfId="2" applyFont="1" applyFill="1" applyBorder="1" applyAlignment="1" applyProtection="1">
      <alignment horizontal="center" vertical="center"/>
      <protection locked="0"/>
    </xf>
    <xf numFmtId="9" fontId="0" fillId="17" borderId="15" xfId="2" applyFont="1" applyFill="1" applyBorder="1" applyAlignment="1" applyProtection="1">
      <alignment horizontal="center" vertical="center"/>
    </xf>
    <xf numFmtId="9" fontId="0" fillId="17" borderId="15" xfId="2" applyFont="1" applyFill="1" applyBorder="1" applyAlignment="1">
      <alignment horizontal="center" vertical="center"/>
    </xf>
    <xf numFmtId="14" fontId="0" fillId="17" borderId="15" xfId="0" applyNumberFormat="1" applyFill="1" applyBorder="1" applyAlignment="1">
      <alignment horizontal="center" vertical="center" wrapText="1"/>
    </xf>
    <xf numFmtId="9" fontId="0" fillId="17" borderId="15" xfId="2" applyFont="1" applyFill="1" applyBorder="1" applyAlignment="1" applyProtection="1">
      <alignment vertical="center"/>
      <protection locked="0"/>
    </xf>
    <xf numFmtId="0" fontId="23" fillId="14" borderId="1" xfId="0" applyFont="1" applyFill="1" applyBorder="1" applyAlignment="1">
      <alignment horizontal="center" vertical="center" wrapText="1"/>
    </xf>
    <xf numFmtId="9" fontId="17" fillId="17" borderId="1" xfId="2" applyFont="1" applyFill="1" applyBorder="1" applyAlignment="1" applyProtection="1">
      <alignment vertical="center" wrapText="1"/>
    </xf>
    <xf numFmtId="9" fontId="0" fillId="0" borderId="0" xfId="0" applyNumberFormat="1"/>
    <xf numFmtId="0" fontId="25" fillId="11" borderId="1" xfId="0" applyFont="1" applyFill="1" applyBorder="1" applyAlignment="1">
      <alignment horizontal="center" vertical="center" wrapText="1"/>
    </xf>
    <xf numFmtId="14" fontId="25" fillId="11" borderId="1" xfId="0" applyNumberFormat="1" applyFont="1" applyFill="1" applyBorder="1" applyAlignment="1">
      <alignment horizontal="center" vertical="center" wrapText="1"/>
    </xf>
    <xf numFmtId="14" fontId="25" fillId="11" borderId="15" xfId="0" applyNumberFormat="1" applyFont="1" applyFill="1" applyBorder="1" applyAlignment="1">
      <alignment horizontal="center" vertical="center" wrapText="1"/>
    </xf>
    <xf numFmtId="9" fontId="25" fillId="11" borderId="15" xfId="0" applyNumberFormat="1" applyFont="1" applyFill="1" applyBorder="1" applyAlignment="1">
      <alignment horizontal="center" vertical="center"/>
    </xf>
    <xf numFmtId="0" fontId="25" fillId="11" borderId="15" xfId="0" applyFont="1" applyFill="1" applyBorder="1" applyAlignment="1">
      <alignment horizontal="center" vertical="center"/>
    </xf>
    <xf numFmtId="0" fontId="25" fillId="11" borderId="15" xfId="0" applyFont="1" applyFill="1" applyBorder="1" applyAlignment="1">
      <alignment horizontal="center" vertical="center" wrapText="1"/>
    </xf>
    <xf numFmtId="14" fontId="26" fillId="11" borderId="1" xfId="0" applyNumberFormat="1" applyFont="1" applyFill="1" applyBorder="1" applyAlignment="1">
      <alignment horizontal="center" vertical="center" wrapText="1"/>
    </xf>
    <xf numFmtId="0" fontId="25" fillId="11" borderId="1" xfId="0" applyFont="1" applyFill="1" applyBorder="1" applyAlignment="1">
      <alignment horizontal="center" vertical="center"/>
    </xf>
    <xf numFmtId="9" fontId="25" fillId="11" borderId="1" xfId="0" applyNumberFormat="1" applyFont="1" applyFill="1" applyBorder="1" applyAlignment="1">
      <alignment horizontal="center" vertical="center" wrapText="1"/>
    </xf>
    <xf numFmtId="0" fontId="27" fillId="17" borderId="1" xfId="0" applyFont="1" applyFill="1" applyBorder="1" applyAlignment="1">
      <alignment horizontal="center" vertical="center"/>
    </xf>
    <xf numFmtId="9" fontId="17" fillId="16" borderId="1" xfId="2" applyFont="1" applyFill="1" applyBorder="1" applyAlignment="1" applyProtection="1">
      <alignment horizontal="center" vertical="center"/>
      <protection locked="0"/>
    </xf>
    <xf numFmtId="9" fontId="17" fillId="16" borderId="1" xfId="2" applyFont="1" applyFill="1" applyBorder="1" applyAlignment="1" applyProtection="1">
      <alignment horizontal="center" vertical="center" wrapText="1"/>
      <protection locked="0"/>
    </xf>
    <xf numFmtId="0" fontId="0" fillId="16" borderId="4" xfId="0" applyFill="1" applyBorder="1" applyAlignment="1">
      <alignment horizontal="center" vertical="center"/>
    </xf>
    <xf numFmtId="10" fontId="0" fillId="16" borderId="1" xfId="2" applyNumberFormat="1" applyFont="1" applyFill="1" applyBorder="1" applyAlignment="1" applyProtection="1">
      <alignment horizontal="center" vertical="center"/>
      <protection locked="0"/>
    </xf>
    <xf numFmtId="0" fontId="0" fillId="0" borderId="0" xfId="0" applyAlignment="1">
      <alignment vertical="center" wrapText="1"/>
    </xf>
    <xf numFmtId="0" fontId="0" fillId="0" borderId="0" xfId="0" applyAlignment="1">
      <alignment horizontal="center" vertical="center" wrapText="1"/>
    </xf>
    <xf numFmtId="0" fontId="19" fillId="8" borderId="1" xfId="0" applyFont="1" applyFill="1" applyBorder="1" applyAlignment="1" applyProtection="1">
      <alignment horizontal="center" vertical="center" wrapText="1"/>
    </xf>
    <xf numFmtId="0" fontId="19" fillId="8" borderId="3" xfId="0"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wrapText="1"/>
    </xf>
    <xf numFmtId="0" fontId="19" fillId="9" borderId="3" xfId="0" applyFont="1" applyFill="1" applyBorder="1" applyAlignment="1" applyProtection="1">
      <alignment horizontal="center" vertical="center" wrapText="1"/>
    </xf>
    <xf numFmtId="3" fontId="0" fillId="16" borderId="17" xfId="0" applyNumberFormat="1" applyFill="1" applyBorder="1" applyAlignment="1">
      <alignment horizontal="center" vertical="center"/>
    </xf>
    <xf numFmtId="0" fontId="0" fillId="16" borderId="18" xfId="0" applyFill="1" applyBorder="1" applyAlignment="1">
      <alignment horizontal="center" vertical="center"/>
    </xf>
    <xf numFmtId="0" fontId="0" fillId="16" borderId="15" xfId="0" applyFill="1" applyBorder="1" applyAlignment="1">
      <alignment horizontal="center" vertical="center"/>
    </xf>
    <xf numFmtId="0" fontId="8" fillId="6" borderId="10" xfId="0" applyFont="1" applyFill="1" applyBorder="1" applyAlignment="1">
      <alignment horizontal="center" vertical="center" wrapText="1"/>
    </xf>
    <xf numFmtId="0" fontId="8" fillId="12" borderId="10" xfId="0" applyFont="1" applyFill="1" applyBorder="1" applyAlignment="1">
      <alignment horizontal="center" vertical="center" wrapText="1"/>
    </xf>
    <xf numFmtId="0" fontId="19" fillId="10" borderId="1" xfId="0" applyFont="1" applyFill="1" applyBorder="1" applyAlignment="1" applyProtection="1">
      <alignment horizontal="center" vertical="center" wrapText="1"/>
    </xf>
    <xf numFmtId="166" fontId="0" fillId="17" borderId="19" xfId="3" applyNumberFormat="1" applyFont="1" applyFill="1" applyBorder="1" applyAlignment="1">
      <alignment horizontal="center" vertical="center"/>
    </xf>
    <xf numFmtId="166" fontId="0" fillId="17" borderId="18" xfId="3" applyNumberFormat="1" applyFont="1" applyFill="1" applyBorder="1" applyAlignment="1">
      <alignment horizontal="center" vertical="center"/>
    </xf>
    <xf numFmtId="166" fontId="0" fillId="17" borderId="15" xfId="3" applyNumberFormat="1" applyFont="1" applyFill="1" applyBorder="1" applyAlignment="1">
      <alignment horizontal="center" vertical="center"/>
    </xf>
    <xf numFmtId="0" fontId="7" fillId="2" borderId="1" xfId="0" applyFont="1" applyFill="1" applyBorder="1" applyAlignment="1" applyProtection="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20" fillId="13" borderId="1" xfId="0" applyFont="1" applyFill="1" applyBorder="1" applyAlignment="1">
      <alignment horizontal="center" vertical="center" wrapText="1"/>
    </xf>
    <xf numFmtId="0" fontId="20" fillId="13" borderId="3" xfId="0" applyFont="1" applyFill="1" applyBorder="1" applyAlignment="1">
      <alignment horizontal="center" vertical="center" wrapText="1"/>
    </xf>
    <xf numFmtId="0" fontId="9" fillId="5" borderId="1"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19" fillId="4"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166" fontId="0" fillId="11" borderId="17" xfId="3" applyNumberFormat="1" applyFont="1" applyFill="1" applyBorder="1" applyAlignment="1">
      <alignment horizontal="center" vertical="center"/>
    </xf>
    <xf numFmtId="166" fontId="0" fillId="11" borderId="18" xfId="3" applyNumberFormat="1" applyFont="1" applyFill="1" applyBorder="1" applyAlignment="1">
      <alignment horizontal="center" vertical="center"/>
    </xf>
    <xf numFmtId="166" fontId="0" fillId="11" borderId="15" xfId="3" applyNumberFormat="1" applyFont="1" applyFill="1" applyBorder="1" applyAlignment="1">
      <alignment horizontal="center" vertical="center"/>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11" fillId="0" borderId="1" xfId="0" applyFont="1" applyBorder="1" applyAlignment="1">
      <alignment horizontal="left" vertical="center" wrapText="1"/>
    </xf>
    <xf numFmtId="0" fontId="10" fillId="13" borderId="4" xfId="0" applyFont="1" applyFill="1" applyBorder="1" applyAlignment="1">
      <alignment horizontal="center" vertical="center"/>
    </xf>
    <xf numFmtId="0" fontId="10" fillId="13" borderId="2"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5" fillId="0" borderId="14" xfId="0" applyFont="1" applyBorder="1" applyAlignment="1">
      <alignment horizontal="center" vertical="center" wrapText="1"/>
    </xf>
    <xf numFmtId="0" fontId="30" fillId="0" borderId="1" xfId="0" applyFont="1" applyBorder="1"/>
    <xf numFmtId="0" fontId="0" fillId="0" borderId="1" xfId="0" applyBorder="1"/>
    <xf numFmtId="0" fontId="0" fillId="0" borderId="1" xfId="0" applyBorder="1" applyAlignment="1">
      <alignment wrapText="1"/>
    </xf>
  </cellXfs>
  <cellStyles count="5">
    <cellStyle name="BodyStyle" xfId="1" xr:uid="{00000000-0005-0000-0000-000000000000}"/>
    <cellStyle name="Moneda" xfId="3" builtinId="4"/>
    <cellStyle name="Moneda [0]" xfId="4" builtinId="7"/>
    <cellStyle name="Normal" xfId="0" builtinId="0"/>
    <cellStyle name="Porcentaje" xfId="2" builtinId="5"/>
  </cellStyles>
  <dxfs count="0"/>
  <tableStyles count="0" defaultTableStyle="TableStyleMedium2" defaultPivotStyle="PivotStyleLight16"/>
  <colors>
    <mruColors>
      <color rgb="FF4D7620"/>
      <color rgb="FF008000"/>
      <color rgb="FF009900"/>
      <color rgb="FF33CC33"/>
      <color rgb="FF00CC00"/>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2</xdr:col>
      <xdr:colOff>1352612</xdr:colOff>
      <xdr:row>1</xdr:row>
      <xdr:rowOff>253774</xdr:rowOff>
    </xdr:to>
    <xdr:pic>
      <xdr:nvPicPr>
        <xdr:cNvPr id="6" name="Imagen 5" descr="logo_firma_digital">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01436" y="137432"/>
          <a:ext cx="3432463" cy="583067"/>
        </a:xfrm>
        <a:prstGeom prst="rect">
          <a:avLst/>
        </a:prstGeom>
        <a:noFill/>
        <a:ln>
          <a:noFill/>
        </a:ln>
      </xdr:spPr>
    </xdr:pic>
    <xdr:clientData/>
  </xdr:twoCellAnchor>
  <xdr:twoCellAnchor editAs="oneCell">
    <xdr:from>
      <xdr:col>1</xdr:col>
      <xdr:colOff>353786</xdr:colOff>
      <xdr:row>0</xdr:row>
      <xdr:rowOff>137432</xdr:rowOff>
    </xdr:from>
    <xdr:to>
      <xdr:col>2</xdr:col>
      <xdr:colOff>1357374</xdr:colOff>
      <xdr:row>1</xdr:row>
      <xdr:rowOff>253774</xdr:rowOff>
    </xdr:to>
    <xdr:pic>
      <xdr:nvPicPr>
        <xdr:cNvPr id="4" name="Imagen 3" descr="logo_firma_digital">
          <a:extLst>
            <a:ext uri="{FF2B5EF4-FFF2-40B4-BE49-F238E27FC236}">
              <a16:creationId xmlns:a16="http://schemas.microsoft.com/office/drawing/2014/main" id="{537D236B-8B35-4EA4-922A-71706338FF5D}"/>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01436" y="137432"/>
          <a:ext cx="3432463" cy="583067"/>
        </a:xfrm>
        <a:prstGeom prst="rect">
          <a:avLst/>
        </a:prstGeom>
        <a:noFill/>
        <a:ln>
          <a:noFill/>
        </a:ln>
      </xdr:spPr>
    </xdr:pic>
    <xdr:clientData/>
  </xdr:twoCellAnchor>
  <xdr:twoCellAnchor editAs="oneCell">
    <xdr:from>
      <xdr:col>58</xdr:col>
      <xdr:colOff>476248</xdr:colOff>
      <xdr:row>0</xdr:row>
      <xdr:rowOff>0</xdr:rowOff>
    </xdr:from>
    <xdr:to>
      <xdr:col>60</xdr:col>
      <xdr:colOff>659849</xdr:colOff>
      <xdr:row>2</xdr:row>
      <xdr:rowOff>198210</xdr:rowOff>
    </xdr:to>
    <xdr:pic>
      <xdr:nvPicPr>
        <xdr:cNvPr id="5" name="Imagen 4">
          <a:extLst>
            <a:ext uri="{FF2B5EF4-FFF2-40B4-BE49-F238E27FC236}">
              <a16:creationId xmlns:a16="http://schemas.microsoft.com/office/drawing/2014/main" id="{2CAF1765-0C9F-4985-8973-DD56EA19B95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4579498" y="0"/>
          <a:ext cx="1707601" cy="9721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40"/>
  <sheetViews>
    <sheetView tabSelected="1" topLeftCell="Y1" zoomScale="80" zoomScaleNormal="80" workbookViewId="0">
      <selection activeCell="AV11" sqref="AV11"/>
    </sheetView>
  </sheetViews>
  <sheetFormatPr baseColWidth="10" defaultRowHeight="15" x14ac:dyDescent="0.25"/>
  <cols>
    <col min="1" max="1" width="3.7109375" customWidth="1"/>
    <col min="2" max="2" width="36.42578125" customWidth="1"/>
    <col min="3" max="3" width="22" customWidth="1"/>
    <col min="4" max="4" width="25.28515625" customWidth="1"/>
    <col min="5" max="5" width="18.28515625" customWidth="1"/>
    <col min="6" max="6" width="26.7109375" customWidth="1"/>
    <col min="7" max="7" width="19.5703125" customWidth="1"/>
    <col min="8" max="8" width="18.28515625" customWidth="1"/>
    <col min="9" max="9" width="18.5703125" customWidth="1"/>
    <col min="10" max="11" width="19.5703125" customWidth="1"/>
    <col min="12" max="12" width="55.7109375" customWidth="1"/>
    <col min="13" max="16" width="19.5703125" customWidth="1"/>
    <col min="17" max="17" width="20.85546875" customWidth="1"/>
    <col min="18" max="18" width="45" customWidth="1"/>
    <col min="19" max="20" width="18.85546875" customWidth="1"/>
    <col min="21" max="21" width="19.140625" customWidth="1"/>
    <col min="22" max="22" width="22.42578125" customWidth="1"/>
    <col min="23" max="23" width="15.85546875" customWidth="1"/>
    <col min="24" max="24" width="19.7109375" customWidth="1"/>
    <col min="25" max="30" width="6.28515625" customWidth="1"/>
    <col min="31" max="31" width="11.5703125" customWidth="1"/>
    <col min="32" max="32" width="87.7109375" customWidth="1"/>
    <col min="33" max="33" width="27.85546875" customWidth="1"/>
    <col min="34" max="37" width="6.28515625" customWidth="1"/>
    <col min="38" max="38" width="5.7109375" style="18" bestFit="1" customWidth="1"/>
    <col min="39" max="39" width="6.28515625" style="18" customWidth="1"/>
    <col min="40" max="45" width="6.28515625" customWidth="1"/>
    <col min="46" max="46" width="13.42578125" customWidth="1"/>
    <col min="47" max="47" width="10.28515625" customWidth="1"/>
    <col min="48" max="48" width="17.140625" customWidth="1"/>
    <col min="49" max="50" width="20.42578125" bestFit="1" customWidth="1"/>
    <col min="51" max="52" width="21.140625" bestFit="1" customWidth="1"/>
  </cols>
  <sheetData>
    <row r="1" spans="1:63" s="136" customFormat="1" ht="36.75" customHeight="1" x14ac:dyDescent="0.25">
      <c r="A1" s="175"/>
      <c r="B1" s="175"/>
      <c r="C1" s="175"/>
      <c r="D1" s="175"/>
      <c r="E1" s="152" t="s">
        <v>95</v>
      </c>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3"/>
      <c r="AV1" s="153"/>
      <c r="AW1" s="153"/>
      <c r="AX1" s="153"/>
      <c r="AY1" s="153"/>
      <c r="AZ1" s="153"/>
      <c r="BA1" s="154"/>
      <c r="BB1" s="154"/>
      <c r="BC1" s="154"/>
      <c r="BD1" s="154"/>
      <c r="BE1" s="154"/>
      <c r="BF1" s="154"/>
      <c r="BG1" s="154"/>
      <c r="BH1" s="154"/>
      <c r="BI1" s="154"/>
      <c r="BJ1" s="154"/>
      <c r="BK1" s="154"/>
    </row>
    <row r="2" spans="1:63" s="136" customFormat="1" ht="24" customHeight="1" x14ac:dyDescent="0.25">
      <c r="A2" s="175"/>
      <c r="B2" s="175"/>
      <c r="C2" s="175"/>
      <c r="D2" s="175"/>
      <c r="E2" s="152" t="s">
        <v>96</v>
      </c>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4"/>
      <c r="BB2" s="154"/>
      <c r="BC2" s="154"/>
      <c r="BD2" s="154"/>
      <c r="BE2" s="154"/>
      <c r="BF2" s="154"/>
      <c r="BG2" s="154"/>
      <c r="BH2" s="154"/>
      <c r="BI2" s="154"/>
      <c r="BJ2" s="154"/>
      <c r="BK2" s="154"/>
    </row>
    <row r="3" spans="1:63" s="136" customFormat="1" ht="20.25" customHeight="1" thickBot="1" x14ac:dyDescent="0.3">
      <c r="A3" s="176"/>
      <c r="B3" s="176"/>
      <c r="C3" s="176"/>
      <c r="D3" s="176"/>
      <c r="E3" s="159" t="s">
        <v>97</v>
      </c>
      <c r="F3" s="160"/>
      <c r="G3" s="160"/>
      <c r="H3" s="160"/>
      <c r="I3" s="160"/>
      <c r="J3" s="160"/>
      <c r="K3" s="160"/>
      <c r="L3" s="160"/>
      <c r="M3" s="160"/>
      <c r="N3" s="160"/>
      <c r="O3" s="161"/>
      <c r="P3" s="162" t="s">
        <v>112</v>
      </c>
      <c r="Q3" s="163"/>
      <c r="R3" s="163"/>
      <c r="S3" s="163"/>
      <c r="T3" s="163"/>
      <c r="U3" s="163"/>
      <c r="V3" s="163"/>
      <c r="W3" s="185"/>
      <c r="X3" s="162" t="s">
        <v>300</v>
      </c>
      <c r="Y3" s="163"/>
      <c r="Z3" s="163"/>
      <c r="AA3" s="163"/>
      <c r="AB3" s="163"/>
      <c r="AC3" s="163"/>
      <c r="AD3" s="185"/>
      <c r="AE3" s="162" t="s">
        <v>301</v>
      </c>
      <c r="AF3" s="163"/>
      <c r="AG3" s="163"/>
      <c r="AH3" s="163"/>
      <c r="AI3" s="163"/>
      <c r="AJ3" s="163"/>
      <c r="AK3" s="163"/>
      <c r="AL3" s="163"/>
      <c r="AM3" s="163"/>
      <c r="AN3" s="163"/>
      <c r="AO3" s="163"/>
      <c r="AP3" s="163"/>
      <c r="AQ3" s="163"/>
      <c r="AR3" s="163"/>
      <c r="AS3" s="163"/>
      <c r="AT3" s="163"/>
      <c r="AU3" s="163"/>
      <c r="AV3" s="163"/>
      <c r="AW3" s="163"/>
      <c r="AX3" s="163"/>
      <c r="AY3" s="163"/>
      <c r="AZ3" s="163"/>
      <c r="BA3" s="154"/>
      <c r="BB3" s="154"/>
      <c r="BC3" s="154"/>
      <c r="BD3" s="154"/>
      <c r="BE3" s="154"/>
      <c r="BF3" s="154"/>
      <c r="BG3" s="154"/>
      <c r="BH3" s="154"/>
      <c r="BI3" s="154"/>
      <c r="BJ3" s="154"/>
      <c r="BK3" s="154"/>
    </row>
    <row r="4" spans="1:63" s="136" customFormat="1" ht="20.25" customHeight="1" thickTop="1" x14ac:dyDescent="0.25">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row>
    <row r="5" spans="1:63" s="136" customFormat="1" ht="27.75" customHeight="1" x14ac:dyDescent="0.25">
      <c r="A5" s="177" t="s">
        <v>4</v>
      </c>
      <c r="B5" s="177"/>
      <c r="C5" s="177"/>
      <c r="D5" s="177"/>
      <c r="E5" s="155" t="s">
        <v>97</v>
      </c>
      <c r="F5" s="155"/>
      <c r="G5" s="155"/>
      <c r="H5" s="155"/>
      <c r="I5" s="155"/>
      <c r="J5" s="155"/>
      <c r="K5" s="155"/>
      <c r="L5" s="155"/>
      <c r="M5" s="155"/>
      <c r="N5" s="164"/>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row>
    <row r="6" spans="1:63" s="136" customFormat="1" ht="25.5" customHeight="1" x14ac:dyDescent="0.25">
      <c r="A6" s="182" t="s">
        <v>3</v>
      </c>
      <c r="B6" s="183"/>
      <c r="C6" s="183"/>
      <c r="D6" s="184"/>
      <c r="E6" s="156">
        <v>2020</v>
      </c>
      <c r="F6" s="157"/>
      <c r="G6" s="157"/>
      <c r="H6" s="157"/>
      <c r="I6" s="157"/>
      <c r="J6" s="157"/>
      <c r="K6" s="157"/>
      <c r="L6" s="157"/>
      <c r="M6" s="158"/>
      <c r="N6" s="164"/>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65"/>
      <c r="BF6" s="165"/>
      <c r="BG6" s="165"/>
      <c r="BH6" s="165"/>
      <c r="BI6" s="165"/>
      <c r="BJ6" s="165"/>
      <c r="BK6" s="165"/>
    </row>
    <row r="7" spans="1:63" s="136" customFormat="1" ht="15" customHeight="1" thickBot="1" x14ac:dyDescent="0.3">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row>
    <row r="8" spans="1:63" ht="40.5" customHeight="1" x14ac:dyDescent="0.25">
      <c r="A8" s="180" t="s">
        <v>140</v>
      </c>
      <c r="B8" s="181"/>
      <c r="C8" s="181"/>
      <c r="D8" s="181"/>
      <c r="E8" s="181"/>
      <c r="F8" s="181"/>
      <c r="G8" s="181"/>
      <c r="H8" s="181"/>
      <c r="I8" s="181"/>
      <c r="J8" s="181"/>
      <c r="K8" s="181"/>
      <c r="L8" s="181"/>
      <c r="M8" s="181"/>
      <c r="N8" s="181"/>
      <c r="O8" s="181"/>
      <c r="P8" s="181"/>
      <c r="Q8" s="181"/>
      <c r="R8" s="181"/>
      <c r="S8" s="145" t="s">
        <v>139</v>
      </c>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6" t="s">
        <v>138</v>
      </c>
      <c r="AX8" s="146"/>
      <c r="AY8" s="146"/>
      <c r="AZ8" s="146"/>
      <c r="BA8" s="146"/>
      <c r="BB8" s="146"/>
      <c r="BC8" s="146"/>
      <c r="BD8" s="146"/>
      <c r="BE8" s="146"/>
      <c r="BF8" s="146"/>
      <c r="BG8" s="146"/>
      <c r="BH8" s="146"/>
      <c r="BI8" s="146"/>
      <c r="BJ8" s="146"/>
      <c r="BK8" s="146"/>
    </row>
    <row r="9" spans="1:63" ht="41.25" customHeight="1" x14ac:dyDescent="0.25">
      <c r="A9" s="178" t="s">
        <v>2</v>
      </c>
      <c r="B9" s="166" t="s">
        <v>137</v>
      </c>
      <c r="C9" s="166" t="s">
        <v>136</v>
      </c>
      <c r="D9" s="166" t="s">
        <v>135</v>
      </c>
      <c r="E9" s="166" t="s">
        <v>134</v>
      </c>
      <c r="F9" s="171" t="s">
        <v>133</v>
      </c>
      <c r="G9" s="171"/>
      <c r="H9" s="171"/>
      <c r="I9" s="171"/>
      <c r="J9" s="171"/>
      <c r="K9" s="171"/>
      <c r="L9" s="171"/>
      <c r="M9" s="171"/>
      <c r="N9" s="171"/>
      <c r="O9" s="171"/>
      <c r="P9" s="5" t="s">
        <v>132</v>
      </c>
      <c r="Q9" s="170" t="s">
        <v>131</v>
      </c>
      <c r="R9" s="170"/>
      <c r="S9" s="151" t="s">
        <v>143</v>
      </c>
      <c r="T9" s="151"/>
      <c r="U9" s="151"/>
      <c r="V9" s="151"/>
      <c r="W9" s="151"/>
      <c r="X9" s="151"/>
      <c r="Y9" s="151"/>
      <c r="Z9" s="151"/>
      <c r="AA9" s="151"/>
      <c r="AB9" s="151"/>
      <c r="AC9" s="151"/>
      <c r="AD9" s="151"/>
      <c r="AE9" s="151"/>
      <c r="AF9" s="168" t="s">
        <v>130</v>
      </c>
      <c r="AG9" s="140" t="s">
        <v>129</v>
      </c>
      <c r="AH9" s="151" t="s">
        <v>128</v>
      </c>
      <c r="AI9" s="151"/>
      <c r="AJ9" s="151"/>
      <c r="AK9" s="151"/>
      <c r="AL9" s="151"/>
      <c r="AM9" s="151"/>
      <c r="AN9" s="151"/>
      <c r="AO9" s="151"/>
      <c r="AP9" s="151"/>
      <c r="AQ9" s="151"/>
      <c r="AR9" s="151"/>
      <c r="AS9" s="151"/>
      <c r="AT9" s="140" t="s">
        <v>305</v>
      </c>
      <c r="AU9" s="140" t="s">
        <v>306</v>
      </c>
      <c r="AV9" s="140" t="s">
        <v>307</v>
      </c>
      <c r="AW9" s="147" t="s">
        <v>127</v>
      </c>
      <c r="AX9" s="147"/>
      <c r="AY9" s="147"/>
      <c r="AZ9" s="147"/>
      <c r="BA9" s="147"/>
      <c r="BB9" s="147"/>
      <c r="BC9" s="147"/>
      <c r="BD9" s="147"/>
      <c r="BE9" s="147"/>
      <c r="BF9" s="147"/>
      <c r="BG9" s="147"/>
      <c r="BH9" s="147"/>
      <c r="BI9" s="138" t="s">
        <v>302</v>
      </c>
      <c r="BJ9" s="138" t="s">
        <v>303</v>
      </c>
      <c r="BK9" s="138" t="s">
        <v>304</v>
      </c>
    </row>
    <row r="10" spans="1:63" ht="64.5" customHeight="1" thickBot="1" x14ac:dyDescent="0.3">
      <c r="A10" s="179"/>
      <c r="B10" s="167"/>
      <c r="C10" s="167"/>
      <c r="D10" s="167"/>
      <c r="E10" s="167"/>
      <c r="F10" s="8" t="s">
        <v>126</v>
      </c>
      <c r="G10" s="9" t="s">
        <v>125</v>
      </c>
      <c r="H10" s="10" t="s">
        <v>124</v>
      </c>
      <c r="I10" s="11" t="s">
        <v>123</v>
      </c>
      <c r="J10" s="12" t="s">
        <v>122</v>
      </c>
      <c r="K10" s="12" t="s">
        <v>121</v>
      </c>
      <c r="L10" s="9" t="s">
        <v>120</v>
      </c>
      <c r="M10" s="9" t="s">
        <v>119</v>
      </c>
      <c r="N10" s="12" t="s">
        <v>118</v>
      </c>
      <c r="O10" s="12" t="s">
        <v>117</v>
      </c>
      <c r="P10" s="12" t="s">
        <v>116</v>
      </c>
      <c r="Q10" s="12" t="s">
        <v>115</v>
      </c>
      <c r="R10" s="12" t="s">
        <v>114</v>
      </c>
      <c r="S10" s="13" t="s">
        <v>6</v>
      </c>
      <c r="T10" s="13" t="s">
        <v>7</v>
      </c>
      <c r="U10" s="13" t="s">
        <v>8</v>
      </c>
      <c r="V10" s="13" t="s">
        <v>9</v>
      </c>
      <c r="W10" s="13" t="s">
        <v>10</v>
      </c>
      <c r="X10" s="13" t="s">
        <v>11</v>
      </c>
      <c r="Y10" s="13" t="s">
        <v>12</v>
      </c>
      <c r="Z10" s="13" t="s">
        <v>13</v>
      </c>
      <c r="AA10" s="13" t="s">
        <v>14</v>
      </c>
      <c r="AB10" s="13" t="s">
        <v>15</v>
      </c>
      <c r="AC10" s="13" t="s">
        <v>16</v>
      </c>
      <c r="AD10" s="13" t="s">
        <v>17</v>
      </c>
      <c r="AE10" s="14" t="s">
        <v>144</v>
      </c>
      <c r="AF10" s="169"/>
      <c r="AG10" s="141"/>
      <c r="AH10" s="13" t="s">
        <v>6</v>
      </c>
      <c r="AI10" s="13" t="s">
        <v>7</v>
      </c>
      <c r="AJ10" s="13" t="s">
        <v>8</v>
      </c>
      <c r="AK10" s="13" t="s">
        <v>9</v>
      </c>
      <c r="AL10" s="68" t="s">
        <v>10</v>
      </c>
      <c r="AM10" s="68" t="s">
        <v>11</v>
      </c>
      <c r="AN10" s="13" t="s">
        <v>12</v>
      </c>
      <c r="AO10" s="13" t="s">
        <v>13</v>
      </c>
      <c r="AP10" s="13" t="s">
        <v>14</v>
      </c>
      <c r="AQ10" s="13" t="s">
        <v>15</v>
      </c>
      <c r="AR10" s="13" t="s">
        <v>16</v>
      </c>
      <c r="AS10" s="13" t="s">
        <v>17</v>
      </c>
      <c r="AT10" s="141"/>
      <c r="AU10" s="141"/>
      <c r="AV10" s="141"/>
      <c r="AW10" s="7" t="s">
        <v>6</v>
      </c>
      <c r="AX10" s="7" t="s">
        <v>7</v>
      </c>
      <c r="AY10" s="7" t="s">
        <v>8</v>
      </c>
      <c r="AZ10" s="7" t="s">
        <v>9</v>
      </c>
      <c r="BA10" s="7" t="s">
        <v>10</v>
      </c>
      <c r="BB10" s="7" t="s">
        <v>11</v>
      </c>
      <c r="BC10" s="7" t="s">
        <v>12</v>
      </c>
      <c r="BD10" s="7" t="s">
        <v>13</v>
      </c>
      <c r="BE10" s="7" t="s">
        <v>14</v>
      </c>
      <c r="BF10" s="7" t="s">
        <v>15</v>
      </c>
      <c r="BG10" s="7" t="s">
        <v>16</v>
      </c>
      <c r="BH10" s="7" t="s">
        <v>17</v>
      </c>
      <c r="BI10" s="139"/>
      <c r="BJ10" s="139"/>
      <c r="BK10" s="139"/>
    </row>
    <row r="11" spans="1:63" s="86" customFormat="1" ht="308.25" customHeight="1" x14ac:dyDescent="0.25">
      <c r="A11" s="89">
        <v>1</v>
      </c>
      <c r="B11" s="27" t="s">
        <v>35</v>
      </c>
      <c r="C11" s="27" t="s">
        <v>69</v>
      </c>
      <c r="D11" s="27" t="s">
        <v>46</v>
      </c>
      <c r="E11" s="27" t="s">
        <v>153</v>
      </c>
      <c r="F11" s="27" t="s">
        <v>154</v>
      </c>
      <c r="G11" s="117" t="s">
        <v>141</v>
      </c>
      <c r="H11" s="84" t="s">
        <v>225</v>
      </c>
      <c r="I11" s="116">
        <v>0.04</v>
      </c>
      <c r="J11" s="32" t="s">
        <v>177</v>
      </c>
      <c r="K11" s="32" t="s">
        <v>173</v>
      </c>
      <c r="L11" s="85" t="s">
        <v>287</v>
      </c>
      <c r="M11" s="92" t="s">
        <v>147</v>
      </c>
      <c r="N11" s="93">
        <v>44196</v>
      </c>
      <c r="O11" s="30" t="s">
        <v>162</v>
      </c>
      <c r="P11" s="94"/>
      <c r="Q11" s="148">
        <v>1783319950</v>
      </c>
      <c r="R11" s="28" t="s">
        <v>181</v>
      </c>
      <c r="S11" s="114">
        <v>0</v>
      </c>
      <c r="T11" s="114">
        <v>0</v>
      </c>
      <c r="U11" s="114">
        <v>0.25</v>
      </c>
      <c r="V11" s="114">
        <v>0</v>
      </c>
      <c r="W11" s="114">
        <v>0</v>
      </c>
      <c r="X11" s="114">
        <v>0.25</v>
      </c>
      <c r="Y11" s="118"/>
      <c r="Z11" s="118"/>
      <c r="AA11" s="118"/>
      <c r="AB11" s="118"/>
      <c r="AC11" s="118"/>
      <c r="AD11" s="118"/>
      <c r="AE11" s="115">
        <f>SUBTOTAL(9,S11:AD11)</f>
        <v>0.5</v>
      </c>
      <c r="AF11" s="96" t="s">
        <v>255</v>
      </c>
      <c r="AG11" s="120" t="s">
        <v>277</v>
      </c>
      <c r="AH11" s="94"/>
      <c r="AI11" s="94"/>
      <c r="AJ11" s="94"/>
      <c r="AK11" s="94"/>
      <c r="AL11" s="94"/>
      <c r="AM11" s="94"/>
      <c r="AN11" s="94"/>
      <c r="AO11" s="94"/>
      <c r="AP11" s="94"/>
      <c r="AQ11" s="94"/>
      <c r="AR11" s="94"/>
      <c r="AS11" s="94"/>
      <c r="AT11" s="94"/>
      <c r="AU11" s="94"/>
      <c r="AV11" s="94"/>
      <c r="AW11" s="46">
        <v>0.08</v>
      </c>
      <c r="AX11" s="46">
        <v>0.08</v>
      </c>
      <c r="AY11" s="46">
        <v>0.08</v>
      </c>
      <c r="AZ11" s="46">
        <v>0.08</v>
      </c>
      <c r="BA11" s="94"/>
      <c r="BB11" s="94"/>
      <c r="BC11" s="94"/>
      <c r="BD11" s="94"/>
      <c r="BE11" s="94"/>
      <c r="BF11" s="94"/>
      <c r="BG11" s="94"/>
      <c r="BH11" s="94"/>
      <c r="BI11" s="94"/>
      <c r="BJ11" s="94"/>
      <c r="BK11" s="94"/>
    </row>
    <row r="12" spans="1:63" s="86" customFormat="1" ht="225.75" customHeight="1" x14ac:dyDescent="0.25">
      <c r="A12" s="90">
        <v>2</v>
      </c>
      <c r="B12" s="97" t="s">
        <v>35</v>
      </c>
      <c r="C12" s="97" t="s">
        <v>69</v>
      </c>
      <c r="D12" s="97" t="s">
        <v>46</v>
      </c>
      <c r="E12" s="97" t="s">
        <v>73</v>
      </c>
      <c r="F12" s="97" t="s">
        <v>148</v>
      </c>
      <c r="G12" s="31" t="s">
        <v>113</v>
      </c>
      <c r="H12" s="98" t="s">
        <v>149</v>
      </c>
      <c r="I12" s="116">
        <v>0.04</v>
      </c>
      <c r="J12" s="87" t="s">
        <v>172</v>
      </c>
      <c r="K12" s="32" t="s">
        <v>173</v>
      </c>
      <c r="L12" s="85" t="s">
        <v>260</v>
      </c>
      <c r="M12" s="92" t="s">
        <v>147</v>
      </c>
      <c r="N12" s="99">
        <v>44196</v>
      </c>
      <c r="O12" s="30" t="s">
        <v>162</v>
      </c>
      <c r="P12" s="91"/>
      <c r="Q12" s="149"/>
      <c r="R12" s="28" t="s">
        <v>181</v>
      </c>
      <c r="S12" s="46">
        <v>0</v>
      </c>
      <c r="T12" s="46">
        <v>0</v>
      </c>
      <c r="U12" s="46">
        <v>0.1</v>
      </c>
      <c r="V12" s="46">
        <v>0</v>
      </c>
      <c r="W12" s="107">
        <v>0</v>
      </c>
      <c r="X12" s="46">
        <v>0.3</v>
      </c>
      <c r="Y12" s="107"/>
      <c r="Z12" s="107"/>
      <c r="AA12" s="107"/>
      <c r="AB12" s="107"/>
      <c r="AC12" s="107"/>
      <c r="AD12" s="107"/>
      <c r="AE12" s="95">
        <f>SUBTOTAL(9,S12:AD12)</f>
        <v>0.4</v>
      </c>
      <c r="AF12" s="96" t="s">
        <v>256</v>
      </c>
      <c r="AG12" s="96" t="s">
        <v>257</v>
      </c>
      <c r="AH12" s="91"/>
      <c r="AI12" s="91"/>
      <c r="AJ12" s="91"/>
      <c r="AK12" s="91"/>
      <c r="AL12" s="91"/>
      <c r="AM12" s="91"/>
      <c r="AN12" s="91"/>
      <c r="AO12" s="91"/>
      <c r="AP12" s="91"/>
      <c r="AQ12" s="91"/>
      <c r="AR12" s="91"/>
      <c r="AS12" s="91"/>
      <c r="AT12" s="91"/>
      <c r="AU12" s="91"/>
      <c r="AV12" s="91"/>
      <c r="AW12" s="101">
        <v>0.05</v>
      </c>
      <c r="AX12" s="101">
        <v>0</v>
      </c>
      <c r="AY12" s="101">
        <v>0</v>
      </c>
      <c r="AZ12" s="66">
        <v>0.1</v>
      </c>
      <c r="BA12" s="91"/>
      <c r="BB12" s="91"/>
      <c r="BC12" s="91"/>
      <c r="BD12" s="91"/>
      <c r="BE12" s="91"/>
      <c r="BF12" s="91"/>
      <c r="BG12" s="91"/>
      <c r="BH12" s="91"/>
      <c r="BI12" s="91"/>
      <c r="BJ12" s="91"/>
      <c r="BK12" s="91"/>
    </row>
    <row r="13" spans="1:63" ht="120" customHeight="1" x14ac:dyDescent="0.25">
      <c r="A13" s="83">
        <v>3</v>
      </c>
      <c r="B13" s="29" t="s">
        <v>35</v>
      </c>
      <c r="C13" s="30" t="s">
        <v>69</v>
      </c>
      <c r="D13" s="30" t="s">
        <v>46</v>
      </c>
      <c r="E13" s="30" t="s">
        <v>73</v>
      </c>
      <c r="F13" s="30" t="s">
        <v>150</v>
      </c>
      <c r="G13" s="31" t="s">
        <v>113</v>
      </c>
      <c r="H13" s="30" t="s">
        <v>151</v>
      </c>
      <c r="I13" s="116">
        <v>0.04</v>
      </c>
      <c r="J13" s="87" t="s">
        <v>223</v>
      </c>
      <c r="K13" s="32" t="s">
        <v>180</v>
      </c>
      <c r="L13" s="87" t="s">
        <v>272</v>
      </c>
      <c r="M13" s="33">
        <v>43862</v>
      </c>
      <c r="N13" s="33">
        <v>44196</v>
      </c>
      <c r="O13" s="30" t="s">
        <v>214</v>
      </c>
      <c r="P13" s="34"/>
      <c r="Q13" s="149"/>
      <c r="R13" s="28" t="s">
        <v>181</v>
      </c>
      <c r="S13" s="35"/>
      <c r="T13" s="46"/>
      <c r="U13" s="46"/>
      <c r="V13" s="46"/>
      <c r="W13" s="67"/>
      <c r="X13" s="66">
        <v>0.5</v>
      </c>
      <c r="Y13" s="66"/>
      <c r="Z13" s="66"/>
      <c r="AA13" s="66"/>
      <c r="AB13" s="66"/>
      <c r="AC13" s="66"/>
      <c r="AD13" s="66"/>
      <c r="AE13" s="49">
        <v>0.5</v>
      </c>
      <c r="AF13" s="96" t="s">
        <v>270</v>
      </c>
      <c r="AG13" s="96" t="s">
        <v>271</v>
      </c>
      <c r="AH13" s="34"/>
      <c r="AI13" s="34"/>
      <c r="AJ13" s="34"/>
      <c r="AK13" s="34"/>
      <c r="AL13" s="34"/>
      <c r="AM13" s="34"/>
      <c r="AN13" s="34"/>
      <c r="AO13" s="34"/>
      <c r="AP13" s="34"/>
      <c r="AQ13" s="34"/>
      <c r="AR13" s="34"/>
      <c r="AS13" s="34"/>
      <c r="AT13" s="34"/>
      <c r="AU13" s="34"/>
      <c r="AV13" s="34"/>
      <c r="AW13" s="35">
        <v>0</v>
      </c>
      <c r="AX13" s="46">
        <v>0</v>
      </c>
      <c r="AY13" s="46">
        <v>0</v>
      </c>
      <c r="AZ13" s="46">
        <v>0</v>
      </c>
      <c r="BA13" s="34">
        <v>0</v>
      </c>
      <c r="BB13" s="49">
        <v>0.5</v>
      </c>
      <c r="BC13" s="34"/>
      <c r="BD13" s="34"/>
      <c r="BE13" s="34"/>
      <c r="BF13" s="34"/>
      <c r="BG13" s="34"/>
      <c r="BH13" s="34"/>
      <c r="BI13" s="34"/>
      <c r="BJ13" s="37">
        <f>BB13</f>
        <v>0.5</v>
      </c>
      <c r="BK13" s="34"/>
    </row>
    <row r="14" spans="1:63" ht="174.75" customHeight="1" x14ac:dyDescent="0.25">
      <c r="A14" s="83">
        <v>4</v>
      </c>
      <c r="B14" s="29" t="s">
        <v>35</v>
      </c>
      <c r="C14" s="30" t="s">
        <v>69</v>
      </c>
      <c r="D14" s="30" t="s">
        <v>46</v>
      </c>
      <c r="E14" s="30" t="s">
        <v>73</v>
      </c>
      <c r="F14" s="30" t="s">
        <v>155</v>
      </c>
      <c r="G14" s="31" t="s">
        <v>141</v>
      </c>
      <c r="H14" s="87" t="s">
        <v>269</v>
      </c>
      <c r="I14" s="116">
        <v>0.04</v>
      </c>
      <c r="J14" s="87" t="s">
        <v>223</v>
      </c>
      <c r="K14" s="32" t="s">
        <v>180</v>
      </c>
      <c r="L14" s="87" t="s">
        <v>275</v>
      </c>
      <c r="M14" s="33">
        <v>43862</v>
      </c>
      <c r="N14" s="33">
        <v>44196</v>
      </c>
      <c r="O14" s="30" t="s">
        <v>214</v>
      </c>
      <c r="P14" s="34"/>
      <c r="Q14" s="149"/>
      <c r="R14" s="28" t="s">
        <v>181</v>
      </c>
      <c r="S14" s="35"/>
      <c r="T14" s="35"/>
      <c r="U14" s="35"/>
      <c r="V14" s="35"/>
      <c r="W14" s="35"/>
      <c r="X14" s="46">
        <v>0.4</v>
      </c>
      <c r="Y14" s="35"/>
      <c r="Z14" s="35"/>
      <c r="AA14" s="35"/>
      <c r="AB14" s="35"/>
      <c r="AC14" s="35"/>
      <c r="AD14" s="35"/>
      <c r="AE14" s="49">
        <f>X14</f>
        <v>0.4</v>
      </c>
      <c r="AF14" s="30" t="s">
        <v>273</v>
      </c>
      <c r="AG14" s="30" t="s">
        <v>274</v>
      </c>
      <c r="AH14" s="34"/>
      <c r="AI14" s="34"/>
      <c r="AJ14" s="34"/>
      <c r="AK14" s="34"/>
      <c r="AL14" s="34"/>
      <c r="AM14" s="34"/>
      <c r="AN14" s="34"/>
      <c r="AO14" s="34"/>
      <c r="AP14" s="34"/>
      <c r="AQ14" s="34"/>
      <c r="AR14" s="34"/>
      <c r="AS14" s="34"/>
      <c r="AT14" s="34"/>
      <c r="AU14" s="34"/>
      <c r="AV14" s="34"/>
      <c r="AW14" s="35">
        <v>0</v>
      </c>
      <c r="AX14" s="35">
        <v>0</v>
      </c>
      <c r="AY14" s="35">
        <v>0</v>
      </c>
      <c r="AZ14" s="35">
        <v>0</v>
      </c>
      <c r="BA14" s="32" t="s">
        <v>254</v>
      </c>
      <c r="BB14" s="49">
        <v>0.4</v>
      </c>
      <c r="BC14" s="34"/>
      <c r="BD14" s="34"/>
      <c r="BE14" s="34"/>
      <c r="BF14" s="34"/>
      <c r="BG14" s="34"/>
      <c r="BH14" s="34"/>
      <c r="BI14" s="34"/>
      <c r="BJ14" s="37">
        <f>BB14</f>
        <v>0.4</v>
      </c>
      <c r="BK14" s="34"/>
    </row>
    <row r="15" spans="1:63" ht="216" customHeight="1" x14ac:dyDescent="0.25">
      <c r="A15" s="83">
        <v>5</v>
      </c>
      <c r="B15" s="29" t="s">
        <v>35</v>
      </c>
      <c r="C15" s="30" t="s">
        <v>69</v>
      </c>
      <c r="D15" s="30" t="s">
        <v>46</v>
      </c>
      <c r="E15" s="30" t="s">
        <v>73</v>
      </c>
      <c r="F15" s="30" t="s">
        <v>229</v>
      </c>
      <c r="G15" s="31" t="s">
        <v>113</v>
      </c>
      <c r="H15" s="30" t="s">
        <v>276</v>
      </c>
      <c r="I15" s="116">
        <v>0.04</v>
      </c>
      <c r="J15" s="32" t="s">
        <v>146</v>
      </c>
      <c r="K15" s="32" t="s">
        <v>176</v>
      </c>
      <c r="L15" s="30" t="s">
        <v>261</v>
      </c>
      <c r="M15" s="33">
        <v>43831</v>
      </c>
      <c r="N15" s="33">
        <v>44196</v>
      </c>
      <c r="O15" s="32" t="s">
        <v>163</v>
      </c>
      <c r="P15" s="34"/>
      <c r="Q15" s="149"/>
      <c r="R15" s="28" t="s">
        <v>181</v>
      </c>
      <c r="S15" s="38" t="s">
        <v>152</v>
      </c>
      <c r="T15" s="38" t="s">
        <v>152</v>
      </c>
      <c r="U15" s="73" t="s">
        <v>230</v>
      </c>
      <c r="V15" s="38" t="s">
        <v>152</v>
      </c>
      <c r="W15" s="39" t="s">
        <v>152</v>
      </c>
      <c r="X15" s="109" t="s">
        <v>231</v>
      </c>
      <c r="Y15" s="35"/>
      <c r="Z15" s="35"/>
      <c r="AA15" s="35"/>
      <c r="AB15" s="35"/>
      <c r="AC15" s="35"/>
      <c r="AD15" s="35"/>
      <c r="AE15" s="37">
        <v>1</v>
      </c>
      <c r="AF15" s="65" t="s">
        <v>232</v>
      </c>
      <c r="AG15" s="30" t="s">
        <v>233</v>
      </c>
      <c r="AH15" s="34"/>
      <c r="AI15" s="34"/>
      <c r="AJ15" s="34"/>
      <c r="AK15" s="34"/>
      <c r="AL15" s="34"/>
      <c r="AM15" s="34"/>
      <c r="AN15" s="34"/>
      <c r="AO15" s="34"/>
      <c r="AP15" s="34"/>
      <c r="AQ15" s="34"/>
      <c r="AR15" s="34"/>
      <c r="AS15" s="34"/>
      <c r="AT15" s="34"/>
      <c r="AU15" s="34"/>
      <c r="AV15" s="34"/>
      <c r="AW15" s="46" t="s">
        <v>152</v>
      </c>
      <c r="AX15" s="46" t="s">
        <v>152</v>
      </c>
      <c r="AY15" s="46">
        <v>0.25</v>
      </c>
      <c r="AZ15" s="46" t="s">
        <v>152</v>
      </c>
      <c r="BA15" s="46" t="s">
        <v>152</v>
      </c>
      <c r="BB15" s="37">
        <v>0.25</v>
      </c>
      <c r="BC15" s="34"/>
      <c r="BD15" s="34"/>
      <c r="BE15" s="34"/>
      <c r="BF15" s="34"/>
      <c r="BG15" s="34"/>
      <c r="BH15" s="34"/>
      <c r="BI15" s="34"/>
      <c r="BJ15" s="111">
        <v>0.5</v>
      </c>
      <c r="BK15" s="34"/>
    </row>
    <row r="16" spans="1:63" ht="187.5" customHeight="1" x14ac:dyDescent="0.25">
      <c r="A16" s="83">
        <v>6</v>
      </c>
      <c r="B16" s="29" t="s">
        <v>35</v>
      </c>
      <c r="C16" s="30" t="s">
        <v>69</v>
      </c>
      <c r="D16" s="30" t="s">
        <v>46</v>
      </c>
      <c r="E16" s="30" t="s">
        <v>73</v>
      </c>
      <c r="F16" s="30" t="s">
        <v>234</v>
      </c>
      <c r="G16" s="31" t="s">
        <v>113</v>
      </c>
      <c r="H16" s="30" t="s">
        <v>238</v>
      </c>
      <c r="I16" s="116">
        <v>0.03</v>
      </c>
      <c r="J16" s="32" t="s">
        <v>146</v>
      </c>
      <c r="K16" s="32" t="s">
        <v>176</v>
      </c>
      <c r="L16" s="30" t="s">
        <v>262</v>
      </c>
      <c r="M16" s="33">
        <v>43831</v>
      </c>
      <c r="N16" s="33">
        <v>44196</v>
      </c>
      <c r="O16" s="32" t="s">
        <v>163</v>
      </c>
      <c r="P16" s="34"/>
      <c r="Q16" s="149"/>
      <c r="R16" s="28" t="s">
        <v>181</v>
      </c>
      <c r="S16" s="38" t="s">
        <v>152</v>
      </c>
      <c r="T16" s="38" t="s">
        <v>152</v>
      </c>
      <c r="U16" s="46">
        <v>0.1</v>
      </c>
      <c r="V16" s="38" t="s">
        <v>152</v>
      </c>
      <c r="W16" s="39" t="s">
        <v>152</v>
      </c>
      <c r="X16" s="110" t="s">
        <v>236</v>
      </c>
      <c r="Y16" s="35"/>
      <c r="Z16" s="35"/>
      <c r="AA16" s="35"/>
      <c r="AB16" s="35"/>
      <c r="AC16" s="35"/>
      <c r="AD16" s="35"/>
      <c r="AE16" s="49">
        <v>0.2</v>
      </c>
      <c r="AF16" s="30" t="s">
        <v>237</v>
      </c>
      <c r="AG16" s="30" t="s">
        <v>235</v>
      </c>
      <c r="AH16" s="34"/>
      <c r="AI16" s="34"/>
      <c r="AJ16" s="34"/>
      <c r="AK16" s="34"/>
      <c r="AL16" s="34"/>
      <c r="AM16" s="34"/>
      <c r="AN16" s="34"/>
      <c r="AO16" s="34"/>
      <c r="AP16" s="34"/>
      <c r="AQ16" s="34"/>
      <c r="AR16" s="34"/>
      <c r="AS16" s="34"/>
      <c r="AT16" s="34"/>
      <c r="AU16" s="34"/>
      <c r="AV16" s="34"/>
      <c r="AW16" s="46" t="s">
        <v>152</v>
      </c>
      <c r="AX16" s="46" t="s">
        <v>152</v>
      </c>
      <c r="AY16" s="46">
        <v>0.1</v>
      </c>
      <c r="AZ16" s="46" t="s">
        <v>152</v>
      </c>
      <c r="BA16" s="46" t="s">
        <v>152</v>
      </c>
      <c r="BB16" s="37">
        <v>0.1</v>
      </c>
      <c r="BC16" s="34"/>
      <c r="BD16" s="34"/>
      <c r="BE16" s="34"/>
      <c r="BF16" s="34"/>
      <c r="BG16" s="34"/>
      <c r="BH16" s="34"/>
      <c r="BI16" s="34"/>
      <c r="BJ16" s="111">
        <v>0.2</v>
      </c>
      <c r="BK16" s="34"/>
    </row>
    <row r="17" spans="1:63" s="86" customFormat="1" ht="228" x14ac:dyDescent="0.25">
      <c r="A17" s="90">
        <v>7</v>
      </c>
      <c r="B17" s="97" t="s">
        <v>35</v>
      </c>
      <c r="C17" s="97" t="s">
        <v>69</v>
      </c>
      <c r="D17" s="97" t="s">
        <v>46</v>
      </c>
      <c r="E17" s="97" t="s">
        <v>74</v>
      </c>
      <c r="F17" s="97" t="s">
        <v>156</v>
      </c>
      <c r="G17" s="31" t="s">
        <v>113</v>
      </c>
      <c r="H17" s="98" t="s">
        <v>282</v>
      </c>
      <c r="I17" s="116">
        <v>0.04</v>
      </c>
      <c r="J17" s="87" t="s">
        <v>172</v>
      </c>
      <c r="K17" s="91" t="s">
        <v>178</v>
      </c>
      <c r="L17" s="85" t="s">
        <v>263</v>
      </c>
      <c r="M17" s="102" t="s">
        <v>147</v>
      </c>
      <c r="N17" s="99">
        <v>44012</v>
      </c>
      <c r="O17" s="30" t="s">
        <v>162</v>
      </c>
      <c r="P17" s="91"/>
      <c r="Q17" s="149"/>
      <c r="R17" s="28" t="s">
        <v>181</v>
      </c>
      <c r="S17" s="46">
        <v>0.05</v>
      </c>
      <c r="T17" s="46">
        <v>0.1</v>
      </c>
      <c r="U17" s="46">
        <v>0.2</v>
      </c>
      <c r="V17" s="46">
        <v>0.15</v>
      </c>
      <c r="W17" s="46">
        <v>0.25</v>
      </c>
      <c r="X17" s="46">
        <v>0.25</v>
      </c>
      <c r="Y17" s="100"/>
      <c r="Z17" s="100"/>
      <c r="AA17" s="100"/>
      <c r="AB17" s="100"/>
      <c r="AC17" s="100"/>
      <c r="AD17" s="100"/>
      <c r="AE17" s="95">
        <f>SUBTOTAL(9,S17:AD17)</f>
        <v>1</v>
      </c>
      <c r="AF17" s="97" t="s">
        <v>258</v>
      </c>
      <c r="AG17" s="97" t="s">
        <v>259</v>
      </c>
      <c r="AH17" s="91"/>
      <c r="AI17" s="91"/>
      <c r="AJ17" s="91"/>
      <c r="AK17" s="91"/>
      <c r="AL17" s="91"/>
      <c r="AM17" s="91"/>
      <c r="AN17" s="91"/>
      <c r="AO17" s="91"/>
      <c r="AP17" s="91"/>
      <c r="AQ17" s="91"/>
      <c r="AR17" s="91"/>
      <c r="AS17" s="91"/>
      <c r="AT17" s="91"/>
      <c r="AU17" s="91"/>
      <c r="AV17" s="91"/>
      <c r="AW17" s="46">
        <v>0</v>
      </c>
      <c r="AX17" s="46">
        <v>0.1</v>
      </c>
      <c r="AY17" s="46">
        <v>0.2</v>
      </c>
      <c r="AZ17" s="46">
        <v>0.2</v>
      </c>
      <c r="BA17" s="91"/>
      <c r="BB17" s="91"/>
      <c r="BC17" s="91"/>
      <c r="BD17" s="91"/>
      <c r="BE17" s="91"/>
      <c r="BF17" s="91"/>
      <c r="BG17" s="91"/>
      <c r="BH17" s="91"/>
      <c r="BI17" s="91"/>
      <c r="BJ17" s="91"/>
      <c r="BK17" s="91"/>
    </row>
    <row r="18" spans="1:63" ht="159.75" customHeight="1" x14ac:dyDescent="0.25">
      <c r="A18" s="83">
        <v>8</v>
      </c>
      <c r="B18" s="97" t="s">
        <v>35</v>
      </c>
      <c r="C18" s="30" t="s">
        <v>69</v>
      </c>
      <c r="D18" s="30" t="s">
        <v>46</v>
      </c>
      <c r="E18" s="30" t="s">
        <v>74</v>
      </c>
      <c r="F18" s="30" t="s">
        <v>158</v>
      </c>
      <c r="G18" s="31" t="s">
        <v>113</v>
      </c>
      <c r="H18" s="30" t="s">
        <v>161</v>
      </c>
      <c r="I18" s="116">
        <v>0.04</v>
      </c>
      <c r="J18" s="87" t="s">
        <v>172</v>
      </c>
      <c r="K18" s="32" t="s">
        <v>264</v>
      </c>
      <c r="L18" s="87" t="s">
        <v>265</v>
      </c>
      <c r="M18" s="33">
        <v>43831</v>
      </c>
      <c r="N18" s="33">
        <v>44180</v>
      </c>
      <c r="O18" s="30" t="s">
        <v>214</v>
      </c>
      <c r="P18" s="34"/>
      <c r="Q18" s="149"/>
      <c r="R18" s="28" t="s">
        <v>181</v>
      </c>
      <c r="S18" s="35"/>
      <c r="T18" s="35"/>
      <c r="U18" s="35"/>
      <c r="V18" s="35"/>
      <c r="W18" s="35"/>
      <c r="X18" s="46">
        <v>0.5</v>
      </c>
      <c r="Y18" s="35"/>
      <c r="Z18" s="35"/>
      <c r="AA18" s="35"/>
      <c r="AB18" s="35"/>
      <c r="AC18" s="35"/>
      <c r="AD18" s="35"/>
      <c r="AE18" s="32"/>
      <c r="AF18" s="30" t="s">
        <v>285</v>
      </c>
      <c r="AG18" s="131" t="s">
        <v>284</v>
      </c>
      <c r="AH18" s="34"/>
      <c r="AI18" s="34"/>
      <c r="AJ18" s="34"/>
      <c r="AK18" s="34"/>
      <c r="AL18" s="34"/>
      <c r="AM18" s="34"/>
      <c r="AN18" s="34"/>
      <c r="AO18" s="34"/>
      <c r="AP18" s="34"/>
      <c r="AQ18" s="34"/>
      <c r="AR18" s="34"/>
      <c r="AS18" s="34"/>
      <c r="AT18" s="34"/>
      <c r="AU18" s="34"/>
      <c r="AV18" s="34"/>
      <c r="AW18" s="35"/>
      <c r="AX18" s="35"/>
      <c r="AY18" s="35"/>
      <c r="AZ18" s="35"/>
      <c r="BA18" s="34"/>
      <c r="BB18" s="34"/>
      <c r="BC18" s="34"/>
      <c r="BD18" s="34"/>
      <c r="BE18" s="34"/>
      <c r="BF18" s="34"/>
      <c r="BG18" s="34"/>
      <c r="BH18" s="34"/>
      <c r="BI18" s="34"/>
      <c r="BJ18" s="34"/>
      <c r="BK18" s="34"/>
    </row>
    <row r="19" spans="1:63" ht="252.75" customHeight="1" x14ac:dyDescent="0.25">
      <c r="A19" s="83">
        <v>9</v>
      </c>
      <c r="B19" s="97" t="s">
        <v>35</v>
      </c>
      <c r="C19" s="30" t="s">
        <v>69</v>
      </c>
      <c r="D19" s="30" t="s">
        <v>46</v>
      </c>
      <c r="E19" s="119" t="s">
        <v>76</v>
      </c>
      <c r="F19" s="30" t="s">
        <v>283</v>
      </c>
      <c r="G19" s="31" t="s">
        <v>113</v>
      </c>
      <c r="H19" s="87" t="s">
        <v>226</v>
      </c>
      <c r="I19" s="116">
        <v>0.06</v>
      </c>
      <c r="J19" s="32" t="s">
        <v>146</v>
      </c>
      <c r="K19" s="87" t="s">
        <v>228</v>
      </c>
      <c r="L19" s="87" t="s">
        <v>227</v>
      </c>
      <c r="M19" s="33">
        <v>43831</v>
      </c>
      <c r="N19" s="33">
        <v>44196</v>
      </c>
      <c r="O19" s="32" t="s">
        <v>164</v>
      </c>
      <c r="P19" s="29"/>
      <c r="Q19" s="149"/>
      <c r="R19" s="28" t="s">
        <v>181</v>
      </c>
      <c r="S19" s="39"/>
      <c r="T19" s="38"/>
      <c r="U19" s="73">
        <v>272968</v>
      </c>
      <c r="V19" s="38"/>
      <c r="W19" s="35"/>
      <c r="X19" s="73">
        <v>231210</v>
      </c>
      <c r="Y19" s="35"/>
      <c r="Z19" s="35"/>
      <c r="AA19" s="35"/>
      <c r="AB19" s="35"/>
      <c r="AC19" s="35"/>
      <c r="AD19" s="35"/>
      <c r="AE19" s="88">
        <f>U19+X19</f>
        <v>504178</v>
      </c>
      <c r="AF19" s="30" t="s">
        <v>299</v>
      </c>
      <c r="AG19" s="30" t="s">
        <v>183</v>
      </c>
      <c r="AH19" s="34"/>
      <c r="AI19" s="41"/>
      <c r="AJ19" s="34"/>
      <c r="AK19" s="34"/>
      <c r="AL19" s="34"/>
      <c r="AM19" s="34"/>
      <c r="AN19" s="34"/>
      <c r="AO19" s="34"/>
      <c r="AP19" s="34"/>
      <c r="AQ19" s="34"/>
      <c r="AR19" s="34"/>
      <c r="AS19" s="34"/>
      <c r="AT19" s="34"/>
      <c r="AU19" s="34"/>
      <c r="AV19" s="34"/>
      <c r="AW19" s="37">
        <v>0.14000000000000001</v>
      </c>
      <c r="AX19" s="37">
        <v>0.12</v>
      </c>
      <c r="AY19" s="37">
        <v>0.02</v>
      </c>
      <c r="AZ19" s="37">
        <v>0.04</v>
      </c>
      <c r="BA19" s="37">
        <v>0.05</v>
      </c>
      <c r="BB19" s="34"/>
      <c r="BC19" s="34"/>
      <c r="BD19" s="34"/>
      <c r="BE19" s="34"/>
      <c r="BF19" s="34"/>
      <c r="BG19" s="34"/>
      <c r="BH19" s="34"/>
      <c r="BI19" s="34"/>
      <c r="BJ19" s="36">
        <v>0.36</v>
      </c>
      <c r="BK19" s="34"/>
    </row>
    <row r="20" spans="1:63" ht="186.75" customHeight="1" x14ac:dyDescent="0.25">
      <c r="A20" s="83">
        <v>10</v>
      </c>
      <c r="B20" s="97" t="s">
        <v>35</v>
      </c>
      <c r="C20" s="30" t="s">
        <v>69</v>
      </c>
      <c r="D20" s="30" t="s">
        <v>46</v>
      </c>
      <c r="E20" s="30" t="s">
        <v>77</v>
      </c>
      <c r="F20" s="30" t="s">
        <v>165</v>
      </c>
      <c r="G20" s="31" t="s">
        <v>113</v>
      </c>
      <c r="H20" s="30" t="s">
        <v>217</v>
      </c>
      <c r="I20" s="116">
        <v>0.02</v>
      </c>
      <c r="J20" s="32" t="s">
        <v>172</v>
      </c>
      <c r="K20" s="32" t="s">
        <v>173</v>
      </c>
      <c r="L20" s="30" t="s">
        <v>239</v>
      </c>
      <c r="M20" s="33">
        <v>43831</v>
      </c>
      <c r="N20" s="33">
        <v>43920</v>
      </c>
      <c r="O20" s="32" t="s">
        <v>170</v>
      </c>
      <c r="P20" s="29"/>
      <c r="Q20" s="149"/>
      <c r="R20" s="28" t="s">
        <v>181</v>
      </c>
      <c r="S20" s="35">
        <v>0</v>
      </c>
      <c r="T20" s="35">
        <v>0</v>
      </c>
      <c r="U20" s="112">
        <v>1</v>
      </c>
      <c r="V20" s="35"/>
      <c r="W20" s="35"/>
      <c r="X20" s="35"/>
      <c r="Y20" s="35"/>
      <c r="Z20" s="35"/>
      <c r="AA20" s="35"/>
      <c r="AB20" s="35"/>
      <c r="AC20" s="35"/>
      <c r="AD20" s="35"/>
      <c r="AE20" s="37">
        <v>1</v>
      </c>
      <c r="AF20" s="30" t="s">
        <v>174</v>
      </c>
      <c r="AG20" s="30" t="s">
        <v>175</v>
      </c>
      <c r="AH20" s="34"/>
      <c r="AI20" s="34"/>
      <c r="AJ20" s="34"/>
      <c r="AK20" s="34"/>
      <c r="AL20" s="34"/>
      <c r="AM20" s="34"/>
      <c r="AN20" s="34"/>
      <c r="AO20" s="34"/>
      <c r="AP20" s="34"/>
      <c r="AQ20" s="34"/>
      <c r="AR20" s="34"/>
      <c r="AS20" s="34"/>
      <c r="AT20" s="34"/>
      <c r="AU20" s="34"/>
      <c r="AV20" s="34"/>
      <c r="AW20" s="35">
        <v>0</v>
      </c>
      <c r="AX20" s="35">
        <v>0</v>
      </c>
      <c r="AY20" s="35">
        <v>100</v>
      </c>
      <c r="AZ20" s="35"/>
      <c r="BA20" s="34"/>
      <c r="BB20" s="34"/>
      <c r="BC20" s="34"/>
      <c r="BD20" s="34"/>
      <c r="BE20" s="34"/>
      <c r="BF20" s="34"/>
      <c r="BG20" s="34"/>
      <c r="BH20" s="34"/>
      <c r="BI20" s="34"/>
      <c r="BJ20" s="36">
        <v>1</v>
      </c>
      <c r="BK20" s="34"/>
    </row>
    <row r="21" spans="1:63" s="15" customFormat="1" ht="195" x14ac:dyDescent="0.25">
      <c r="A21" s="83">
        <v>11</v>
      </c>
      <c r="B21" s="29" t="s">
        <v>35</v>
      </c>
      <c r="C21" s="30" t="s">
        <v>69</v>
      </c>
      <c r="D21" s="30" t="s">
        <v>46</v>
      </c>
      <c r="E21" s="30" t="s">
        <v>73</v>
      </c>
      <c r="F21" s="30" t="s">
        <v>166</v>
      </c>
      <c r="G21" s="31" t="s">
        <v>113</v>
      </c>
      <c r="H21" s="30" t="s">
        <v>167</v>
      </c>
      <c r="I21" s="116">
        <v>0.04</v>
      </c>
      <c r="J21" s="32" t="s">
        <v>172</v>
      </c>
      <c r="K21" s="32" t="s">
        <v>180</v>
      </c>
      <c r="L21" s="30" t="s">
        <v>218</v>
      </c>
      <c r="M21" s="33">
        <v>43831</v>
      </c>
      <c r="N21" s="33">
        <v>44195</v>
      </c>
      <c r="O21" s="113" t="s">
        <v>171</v>
      </c>
      <c r="P21" s="97"/>
      <c r="Q21" s="149"/>
      <c r="R21" s="28" t="s">
        <v>181</v>
      </c>
      <c r="S21" s="35">
        <v>0</v>
      </c>
      <c r="T21" s="35">
        <v>0</v>
      </c>
      <c r="U21" s="35">
        <v>0</v>
      </c>
      <c r="V21" s="103">
        <v>0.6</v>
      </c>
      <c r="W21" s="35">
        <v>0</v>
      </c>
      <c r="X21" s="35">
        <v>0</v>
      </c>
      <c r="Y21" s="35">
        <v>0</v>
      </c>
      <c r="Z21" s="35">
        <v>0</v>
      </c>
      <c r="AA21" s="103">
        <v>0</v>
      </c>
      <c r="AB21" s="35">
        <v>0</v>
      </c>
      <c r="AC21" s="35">
        <v>0</v>
      </c>
      <c r="AD21" s="35">
        <v>0</v>
      </c>
      <c r="AE21" s="37">
        <f>V21</f>
        <v>0.6</v>
      </c>
      <c r="AF21" s="30" t="s">
        <v>221</v>
      </c>
      <c r="AG21" s="30" t="s">
        <v>182</v>
      </c>
      <c r="AH21" s="29"/>
      <c r="AI21" s="34"/>
      <c r="AJ21" s="34"/>
      <c r="AK21" s="34"/>
      <c r="AL21" s="34"/>
      <c r="AM21" s="34"/>
      <c r="AN21" s="34"/>
      <c r="AO21" s="34"/>
      <c r="AP21" s="34"/>
      <c r="AQ21" s="34"/>
      <c r="AR21" s="34"/>
      <c r="AS21" s="34"/>
      <c r="AT21" s="34"/>
      <c r="AU21" s="34"/>
      <c r="AV21" s="34"/>
      <c r="AW21" s="104">
        <v>0</v>
      </c>
      <c r="AX21" s="104">
        <v>0</v>
      </c>
      <c r="AY21" s="104">
        <v>0</v>
      </c>
      <c r="AZ21" s="104">
        <v>60</v>
      </c>
      <c r="BA21" s="105"/>
      <c r="BB21" s="105"/>
      <c r="BC21" s="105"/>
      <c r="BD21" s="105"/>
      <c r="BE21" s="105"/>
      <c r="BF21" s="105"/>
      <c r="BG21" s="105"/>
      <c r="BH21" s="105"/>
      <c r="BI21" s="105"/>
      <c r="BJ21" s="106">
        <v>0.6</v>
      </c>
      <c r="BK21" s="34"/>
    </row>
    <row r="22" spans="1:63" s="15" customFormat="1" ht="184.5" customHeight="1" x14ac:dyDescent="0.25">
      <c r="A22" s="83">
        <v>12</v>
      </c>
      <c r="B22" s="97" t="s">
        <v>35</v>
      </c>
      <c r="C22" s="30" t="s">
        <v>69</v>
      </c>
      <c r="D22" s="30" t="s">
        <v>46</v>
      </c>
      <c r="E22" s="30" t="s">
        <v>73</v>
      </c>
      <c r="F22" s="30" t="s">
        <v>168</v>
      </c>
      <c r="G22" s="31" t="s">
        <v>141</v>
      </c>
      <c r="H22" s="30" t="s">
        <v>169</v>
      </c>
      <c r="I22" s="116">
        <v>0.06</v>
      </c>
      <c r="J22" s="32" t="s">
        <v>179</v>
      </c>
      <c r="K22" s="32" t="s">
        <v>180</v>
      </c>
      <c r="L22" s="30" t="s">
        <v>220</v>
      </c>
      <c r="M22" s="33">
        <v>43831</v>
      </c>
      <c r="N22" s="33">
        <v>44195</v>
      </c>
      <c r="O22" s="113" t="s">
        <v>171</v>
      </c>
      <c r="P22" s="97"/>
      <c r="Q22" s="150"/>
      <c r="R22" s="28" t="s">
        <v>181</v>
      </c>
      <c r="S22" s="35">
        <v>0</v>
      </c>
      <c r="T22" s="35">
        <v>0</v>
      </c>
      <c r="U22" s="35">
        <v>0</v>
      </c>
      <c r="V22" s="66">
        <v>0.84</v>
      </c>
      <c r="W22" s="35">
        <v>0</v>
      </c>
      <c r="X22" s="35">
        <v>0</v>
      </c>
      <c r="Y22" s="35">
        <v>0</v>
      </c>
      <c r="Z22" s="35">
        <v>0</v>
      </c>
      <c r="AA22" s="66">
        <v>0</v>
      </c>
      <c r="AB22" s="66">
        <v>0</v>
      </c>
      <c r="AC22" s="35">
        <v>0</v>
      </c>
      <c r="AD22" s="35">
        <v>0</v>
      </c>
      <c r="AE22" s="37">
        <f>V22</f>
        <v>0.84</v>
      </c>
      <c r="AF22" s="30" t="s">
        <v>219</v>
      </c>
      <c r="AG22" s="30" t="s">
        <v>182</v>
      </c>
      <c r="AH22" s="34"/>
      <c r="AI22" s="34"/>
      <c r="AJ22" s="34"/>
      <c r="AK22" s="34"/>
      <c r="AL22" s="34"/>
      <c r="AM22" s="34"/>
      <c r="AN22" s="34"/>
      <c r="AO22" s="34"/>
      <c r="AP22" s="34"/>
      <c r="AQ22" s="34"/>
      <c r="AR22" s="34"/>
      <c r="AS22" s="34"/>
      <c r="AT22" s="34"/>
      <c r="AU22" s="34"/>
      <c r="AV22" s="34"/>
      <c r="AW22" s="35">
        <v>0</v>
      </c>
      <c r="AX22" s="35">
        <v>0</v>
      </c>
      <c r="AY22" s="35">
        <v>0</v>
      </c>
      <c r="AZ22" s="35">
        <v>84</v>
      </c>
      <c r="BA22" s="34"/>
      <c r="BB22" s="34"/>
      <c r="BC22" s="34"/>
      <c r="BD22" s="34"/>
      <c r="BE22" s="34"/>
      <c r="BF22" s="34"/>
      <c r="BG22" s="34"/>
      <c r="BH22" s="34"/>
      <c r="BI22" s="34"/>
      <c r="BJ22" s="36">
        <v>0.84</v>
      </c>
      <c r="BK22" s="34"/>
    </row>
    <row r="23" spans="1:63" ht="163.5" customHeight="1" x14ac:dyDescent="0.25">
      <c r="A23" s="83">
        <v>13</v>
      </c>
      <c r="B23" s="97" t="s">
        <v>35</v>
      </c>
      <c r="C23" s="30" t="s">
        <v>69</v>
      </c>
      <c r="D23" s="30" t="s">
        <v>46</v>
      </c>
      <c r="E23" s="30" t="s">
        <v>74</v>
      </c>
      <c r="F23" s="30" t="s">
        <v>157</v>
      </c>
      <c r="G23" s="31" t="s">
        <v>141</v>
      </c>
      <c r="H23" s="30" t="s">
        <v>160</v>
      </c>
      <c r="I23" s="116">
        <v>0.06</v>
      </c>
      <c r="J23" s="30" t="s">
        <v>224</v>
      </c>
      <c r="K23" s="30" t="s">
        <v>180</v>
      </c>
      <c r="L23" s="87" t="s">
        <v>286</v>
      </c>
      <c r="M23" s="33">
        <v>43831</v>
      </c>
      <c r="N23" s="33">
        <v>44196</v>
      </c>
      <c r="O23" s="30" t="s">
        <v>214</v>
      </c>
      <c r="P23" s="34"/>
      <c r="Q23" s="40">
        <v>4466319825</v>
      </c>
      <c r="R23" s="28" t="s">
        <v>181</v>
      </c>
      <c r="S23" s="35"/>
      <c r="T23" s="35"/>
      <c r="U23" s="35"/>
      <c r="V23" s="35"/>
      <c r="W23" s="35"/>
      <c r="X23" s="46">
        <v>0.3</v>
      </c>
      <c r="Y23" s="35"/>
      <c r="Z23" s="35"/>
      <c r="AA23" s="35"/>
      <c r="AB23" s="35"/>
      <c r="AC23" s="35"/>
      <c r="AD23" s="35"/>
      <c r="AE23" s="49">
        <v>0.3</v>
      </c>
      <c r="AF23" s="30" t="s">
        <v>298</v>
      </c>
      <c r="AG23" s="32"/>
      <c r="AH23" s="34"/>
      <c r="AI23" s="34"/>
      <c r="AJ23" s="34"/>
      <c r="AK23" s="34"/>
      <c r="AL23" s="34"/>
      <c r="AM23" s="34"/>
      <c r="AN23" s="34"/>
      <c r="AO23" s="34"/>
      <c r="AP23" s="34"/>
      <c r="AQ23" s="34"/>
      <c r="AR23" s="34"/>
      <c r="AS23" s="34"/>
      <c r="AT23" s="34"/>
      <c r="AU23" s="34"/>
      <c r="AV23" s="34"/>
      <c r="AW23" s="35"/>
      <c r="AX23" s="35"/>
      <c r="AY23" s="35"/>
      <c r="AZ23" s="35"/>
      <c r="BA23" s="34"/>
      <c r="BB23" s="34"/>
      <c r="BC23" s="34"/>
      <c r="BD23" s="34"/>
      <c r="BE23" s="34"/>
      <c r="BF23" s="34"/>
      <c r="BG23" s="34"/>
      <c r="BH23" s="34"/>
      <c r="BI23" s="34"/>
      <c r="BJ23" s="34"/>
      <c r="BK23" s="34"/>
    </row>
    <row r="24" spans="1:63" s="15" customFormat="1" ht="96" customHeight="1" x14ac:dyDescent="0.25">
      <c r="A24" s="134">
        <v>14</v>
      </c>
      <c r="B24" s="21" t="s">
        <v>35</v>
      </c>
      <c r="C24" s="21" t="s">
        <v>69</v>
      </c>
      <c r="D24" s="45" t="s">
        <v>46</v>
      </c>
      <c r="E24" s="45" t="s">
        <v>72</v>
      </c>
      <c r="F24" s="50" t="s">
        <v>204</v>
      </c>
      <c r="G24" s="50" t="s">
        <v>113</v>
      </c>
      <c r="H24" s="22" t="s">
        <v>205</v>
      </c>
      <c r="I24" s="48">
        <v>0.02</v>
      </c>
      <c r="J24" s="44" t="s">
        <v>177</v>
      </c>
      <c r="K24" s="44" t="s">
        <v>206</v>
      </c>
      <c r="L24" s="74" t="s">
        <v>222</v>
      </c>
      <c r="M24" s="47">
        <v>43831</v>
      </c>
      <c r="N24" s="47">
        <v>44180</v>
      </c>
      <c r="O24" s="45" t="s">
        <v>288</v>
      </c>
      <c r="P24" s="21"/>
      <c r="Q24" s="142">
        <f>405635225+9600000</f>
        <v>415235225</v>
      </c>
      <c r="R24" s="23" t="s">
        <v>181</v>
      </c>
      <c r="S24" s="135">
        <v>8.3299999999999999E-2</v>
      </c>
      <c r="T24" s="135">
        <v>8.3299999999999999E-2</v>
      </c>
      <c r="U24" s="135">
        <v>8.3299999999999999E-2</v>
      </c>
      <c r="V24" s="135">
        <v>8.3299999999999999E-2</v>
      </c>
      <c r="W24" s="135">
        <v>8.3299999999999999E-2</v>
      </c>
      <c r="X24" s="135">
        <v>8.3299999999999999E-2</v>
      </c>
      <c r="Y24" s="43"/>
      <c r="Z24" s="43"/>
      <c r="AA24" s="43"/>
      <c r="AB24" s="43"/>
      <c r="AC24" s="43"/>
      <c r="AD24" s="43"/>
      <c r="AE24" s="79">
        <f>S24+T24+U24+V24+W24+X24</f>
        <v>0.49979999999999997</v>
      </c>
      <c r="AF24" s="44" t="s">
        <v>289</v>
      </c>
      <c r="AG24" s="45" t="s">
        <v>209</v>
      </c>
      <c r="AH24" s="24"/>
      <c r="AI24" s="24"/>
      <c r="AJ24" s="24"/>
      <c r="AK24" s="24"/>
      <c r="AL24" s="69"/>
      <c r="AM24" s="17"/>
      <c r="AN24" s="19"/>
      <c r="AO24" s="19"/>
      <c r="AP24" s="19"/>
      <c r="AQ24" s="19"/>
      <c r="AR24" s="19"/>
      <c r="AS24" s="19"/>
      <c r="AT24" s="19"/>
      <c r="AU24" s="19"/>
      <c r="AV24" s="19"/>
      <c r="AW24" s="24" t="s">
        <v>207</v>
      </c>
      <c r="AX24" s="24" t="s">
        <v>207</v>
      </c>
      <c r="AY24" s="24" t="s">
        <v>207</v>
      </c>
      <c r="AZ24" s="24" t="s">
        <v>207</v>
      </c>
      <c r="BA24" s="24" t="s">
        <v>207</v>
      </c>
      <c r="BB24" s="19"/>
      <c r="BC24" s="19"/>
      <c r="BD24" s="19"/>
      <c r="BE24" s="19"/>
      <c r="BF24" s="19"/>
      <c r="BG24" s="19"/>
      <c r="BH24" s="19"/>
      <c r="BI24" s="19"/>
      <c r="BJ24" s="19" t="s">
        <v>208</v>
      </c>
      <c r="BK24" s="19"/>
    </row>
    <row r="25" spans="1:63" s="15" customFormat="1" ht="143.25" customHeight="1" x14ac:dyDescent="0.25">
      <c r="A25" s="134">
        <v>15</v>
      </c>
      <c r="B25" s="21" t="s">
        <v>35</v>
      </c>
      <c r="C25" s="21" t="s">
        <v>69</v>
      </c>
      <c r="D25" s="45" t="s">
        <v>46</v>
      </c>
      <c r="E25" s="45" t="s">
        <v>72</v>
      </c>
      <c r="F25" s="50" t="s">
        <v>210</v>
      </c>
      <c r="G25" s="50" t="s">
        <v>113</v>
      </c>
      <c r="H25" s="22" t="s">
        <v>211</v>
      </c>
      <c r="I25" s="80">
        <v>0.05</v>
      </c>
      <c r="J25" s="74" t="s">
        <v>177</v>
      </c>
      <c r="K25" s="81" t="s">
        <v>173</v>
      </c>
      <c r="L25" s="74" t="s">
        <v>266</v>
      </c>
      <c r="M25" s="82">
        <v>43831</v>
      </c>
      <c r="N25" s="82">
        <v>44180</v>
      </c>
      <c r="O25" s="45" t="s">
        <v>215</v>
      </c>
      <c r="P25" s="21"/>
      <c r="Q25" s="143"/>
      <c r="R25" s="23" t="s">
        <v>181</v>
      </c>
      <c r="S25" s="75"/>
      <c r="T25" s="77"/>
      <c r="U25" s="132">
        <v>1</v>
      </c>
      <c r="V25" s="75"/>
      <c r="W25" s="132">
        <v>1</v>
      </c>
      <c r="X25" s="43"/>
      <c r="Y25" s="43"/>
      <c r="Z25" s="43"/>
      <c r="AA25" s="76"/>
      <c r="AB25" s="43"/>
      <c r="AC25" s="43"/>
      <c r="AD25" s="43"/>
      <c r="AE25" s="44"/>
      <c r="AF25" s="78" t="s">
        <v>292</v>
      </c>
      <c r="AG25" s="45" t="s">
        <v>293</v>
      </c>
      <c r="AH25" s="24"/>
      <c r="AI25" s="24"/>
      <c r="AJ25" s="24"/>
      <c r="AK25" s="24"/>
      <c r="AL25" s="69"/>
      <c r="AM25" s="17"/>
      <c r="AN25" s="19"/>
      <c r="AO25" s="19"/>
      <c r="AP25" s="19"/>
      <c r="AQ25" s="19"/>
      <c r="AR25" s="19"/>
      <c r="AS25" s="19"/>
      <c r="AT25" s="19"/>
      <c r="AU25" s="19"/>
      <c r="AV25" s="19"/>
      <c r="AW25" s="24" t="s">
        <v>207</v>
      </c>
      <c r="AX25" s="24" t="s">
        <v>207</v>
      </c>
      <c r="AY25" s="24" t="s">
        <v>207</v>
      </c>
      <c r="AZ25" s="24" t="s">
        <v>207</v>
      </c>
      <c r="BA25" s="24" t="s">
        <v>207</v>
      </c>
      <c r="BB25" s="19"/>
      <c r="BC25" s="19"/>
      <c r="BD25" s="19"/>
      <c r="BE25" s="19"/>
      <c r="BF25" s="19"/>
      <c r="BG25" s="19"/>
      <c r="BH25" s="19"/>
      <c r="BI25" s="19"/>
      <c r="BJ25" s="19" t="s">
        <v>212</v>
      </c>
      <c r="BK25" s="19"/>
    </row>
    <row r="26" spans="1:63" s="15" customFormat="1" ht="137.25" customHeight="1" x14ac:dyDescent="0.25">
      <c r="A26" s="134">
        <v>16</v>
      </c>
      <c r="B26" s="21" t="s">
        <v>35</v>
      </c>
      <c r="C26" s="21" t="s">
        <v>69</v>
      </c>
      <c r="D26" s="45" t="s">
        <v>46</v>
      </c>
      <c r="E26" s="45" t="s">
        <v>72</v>
      </c>
      <c r="F26" s="50" t="s">
        <v>213</v>
      </c>
      <c r="G26" s="50" t="s">
        <v>113</v>
      </c>
      <c r="H26" s="22" t="s">
        <v>159</v>
      </c>
      <c r="I26" s="80">
        <v>0.02</v>
      </c>
      <c r="J26" s="81" t="s">
        <v>177</v>
      </c>
      <c r="K26" s="81" t="s">
        <v>145</v>
      </c>
      <c r="L26" s="74" t="s">
        <v>240</v>
      </c>
      <c r="M26" s="82">
        <v>43831</v>
      </c>
      <c r="N26" s="82">
        <v>44104</v>
      </c>
      <c r="O26" s="45" t="s">
        <v>215</v>
      </c>
      <c r="P26" s="21"/>
      <c r="Q26" s="144"/>
      <c r="R26" s="23" t="s">
        <v>181</v>
      </c>
      <c r="S26" s="51">
        <v>0</v>
      </c>
      <c r="T26" s="132">
        <v>0</v>
      </c>
      <c r="U26" s="133">
        <v>0.5</v>
      </c>
      <c r="V26" s="132">
        <v>0</v>
      </c>
      <c r="W26" s="132">
        <v>0</v>
      </c>
      <c r="X26" s="51">
        <v>0.2</v>
      </c>
      <c r="Y26" s="43"/>
      <c r="Z26" s="43"/>
      <c r="AA26" s="76"/>
      <c r="AB26" s="43"/>
      <c r="AC26" s="43"/>
      <c r="AD26" s="43"/>
      <c r="AE26" s="79">
        <f>U26+X26</f>
        <v>0.7</v>
      </c>
      <c r="AF26" s="78" t="s">
        <v>291</v>
      </c>
      <c r="AG26" s="45" t="s">
        <v>290</v>
      </c>
      <c r="AH26" s="25"/>
      <c r="AI26" s="25"/>
      <c r="AJ26" s="25"/>
      <c r="AK26" s="25"/>
      <c r="AL26" s="70"/>
      <c r="AM26" s="17"/>
      <c r="AN26" s="19"/>
      <c r="AO26" s="19"/>
      <c r="AP26" s="19"/>
      <c r="AQ26" s="19"/>
      <c r="AR26" s="19"/>
      <c r="AS26" s="19"/>
      <c r="AT26" s="19"/>
      <c r="AU26" s="26"/>
      <c r="AV26" s="19"/>
      <c r="AW26" s="25">
        <v>0</v>
      </c>
      <c r="AX26" s="25">
        <v>15</v>
      </c>
      <c r="AY26" s="25">
        <v>20</v>
      </c>
      <c r="AZ26" s="25">
        <v>15</v>
      </c>
      <c r="BA26" s="25">
        <v>15</v>
      </c>
      <c r="BB26" s="19"/>
      <c r="BC26" s="19"/>
      <c r="BD26" s="19"/>
      <c r="BE26" s="19"/>
      <c r="BF26" s="19"/>
      <c r="BG26" s="19"/>
      <c r="BH26" s="19"/>
      <c r="BI26" s="19"/>
      <c r="BJ26" s="26">
        <v>65</v>
      </c>
      <c r="BK26" s="19"/>
    </row>
    <row r="27" spans="1:63" s="58" customFormat="1" ht="126" customHeight="1" x14ac:dyDescent="0.25">
      <c r="A27" s="59">
        <v>17</v>
      </c>
      <c r="B27" s="60" t="s">
        <v>36</v>
      </c>
      <c r="C27" s="60" t="s">
        <v>36</v>
      </c>
      <c r="D27" s="122" t="s">
        <v>47</v>
      </c>
      <c r="E27" s="122" t="s">
        <v>78</v>
      </c>
      <c r="F27" s="123" t="s">
        <v>184</v>
      </c>
      <c r="G27" s="124" t="s">
        <v>141</v>
      </c>
      <c r="H27" s="122" t="s">
        <v>185</v>
      </c>
      <c r="I27" s="125">
        <v>0.04</v>
      </c>
      <c r="J27" s="126" t="s">
        <v>172</v>
      </c>
      <c r="K27" s="126" t="s">
        <v>180</v>
      </c>
      <c r="L27" s="127" t="s">
        <v>268</v>
      </c>
      <c r="M27" s="16">
        <v>43845</v>
      </c>
      <c r="N27" s="16">
        <v>44196</v>
      </c>
      <c r="O27" s="60" t="s">
        <v>186</v>
      </c>
      <c r="P27" s="61"/>
      <c r="Q27" s="172">
        <f>695987000+276138000+100000000</f>
        <v>1072125000</v>
      </c>
      <c r="R27" s="61"/>
      <c r="S27" s="62">
        <v>0</v>
      </c>
      <c r="T27" s="62">
        <v>0</v>
      </c>
      <c r="U27" s="62">
        <v>0</v>
      </c>
      <c r="V27" s="62">
        <v>0</v>
      </c>
      <c r="W27" s="52">
        <v>0</v>
      </c>
      <c r="X27" s="52">
        <v>0.5</v>
      </c>
      <c r="Y27" s="53"/>
      <c r="Z27" s="53"/>
      <c r="AA27" s="53"/>
      <c r="AB27" s="53"/>
      <c r="AC27" s="53"/>
      <c r="AD27" s="53"/>
      <c r="AE27" s="54">
        <f>+SUM(S27:AD27)</f>
        <v>0.5</v>
      </c>
      <c r="AF27" s="55" t="s">
        <v>241</v>
      </c>
      <c r="AG27" s="55" t="s">
        <v>242</v>
      </c>
      <c r="AH27" s="61"/>
      <c r="AI27" s="61"/>
      <c r="AJ27" s="61"/>
      <c r="AK27" s="61"/>
      <c r="AL27" s="71"/>
      <c r="AM27" s="71"/>
      <c r="AN27" s="61"/>
      <c r="AO27" s="61"/>
      <c r="AP27" s="61"/>
      <c r="AQ27" s="61"/>
      <c r="AR27" s="61"/>
      <c r="AS27" s="61"/>
      <c r="AT27" s="61"/>
      <c r="AU27" s="61"/>
      <c r="AV27" s="61"/>
      <c r="AW27" s="62">
        <v>0.03</v>
      </c>
      <c r="AX27" s="62">
        <v>0.05</v>
      </c>
      <c r="AY27" s="62">
        <v>0.05</v>
      </c>
      <c r="AZ27" s="62">
        <v>0.25</v>
      </c>
      <c r="BA27" s="52">
        <v>0.1</v>
      </c>
      <c r="BB27" s="61"/>
      <c r="BC27" s="61"/>
      <c r="BD27" s="61"/>
      <c r="BE27" s="61"/>
      <c r="BF27" s="61"/>
      <c r="BG27" s="61"/>
      <c r="BH27" s="61"/>
      <c r="BI27" s="61"/>
      <c r="BJ27" s="61"/>
      <c r="BK27" s="61"/>
    </row>
    <row r="28" spans="1:63" s="58" customFormat="1" ht="105" x14ac:dyDescent="0.25">
      <c r="A28" s="63">
        <v>18</v>
      </c>
      <c r="B28" s="60" t="s">
        <v>36</v>
      </c>
      <c r="C28" s="60" t="s">
        <v>36</v>
      </c>
      <c r="D28" s="122" t="s">
        <v>47</v>
      </c>
      <c r="E28" s="122" t="s">
        <v>78</v>
      </c>
      <c r="F28" s="128" t="s">
        <v>187</v>
      </c>
      <c r="G28" s="123" t="s">
        <v>141</v>
      </c>
      <c r="H28" s="122" t="s">
        <v>188</v>
      </c>
      <c r="I28" s="125">
        <v>0.04</v>
      </c>
      <c r="J28" s="129" t="s">
        <v>172</v>
      </c>
      <c r="K28" s="129" t="s">
        <v>173</v>
      </c>
      <c r="L28" s="122" t="s">
        <v>278</v>
      </c>
      <c r="M28" s="16">
        <v>43859</v>
      </c>
      <c r="N28" s="16">
        <v>44192</v>
      </c>
      <c r="O28" s="60" t="s">
        <v>186</v>
      </c>
      <c r="P28" s="64"/>
      <c r="Q28" s="173"/>
      <c r="R28" s="64"/>
      <c r="S28" s="62">
        <v>0</v>
      </c>
      <c r="T28" s="62">
        <v>0</v>
      </c>
      <c r="U28" s="62">
        <v>0</v>
      </c>
      <c r="V28" s="62">
        <v>0.25</v>
      </c>
      <c r="W28" s="56">
        <v>0</v>
      </c>
      <c r="X28" s="56">
        <v>0</v>
      </c>
      <c r="Y28" s="57"/>
      <c r="Z28" s="57"/>
      <c r="AA28" s="57"/>
      <c r="AB28" s="57"/>
      <c r="AC28" s="57"/>
      <c r="AD28" s="57"/>
      <c r="AE28" s="54">
        <f t="shared" ref="AE28:AE35" si="0">+SUM(S28:AD28)</f>
        <v>0.25</v>
      </c>
      <c r="AF28" s="55" t="s">
        <v>243</v>
      </c>
      <c r="AG28" s="55" t="s">
        <v>244</v>
      </c>
      <c r="AH28" s="64"/>
      <c r="AI28" s="64"/>
      <c r="AJ28" s="64"/>
      <c r="AK28" s="64"/>
      <c r="AL28" s="72"/>
      <c r="AM28" s="72"/>
      <c r="AN28" s="64"/>
      <c r="AO28" s="64"/>
      <c r="AP28" s="64"/>
      <c r="AQ28" s="64"/>
      <c r="AR28" s="64"/>
      <c r="AS28" s="64"/>
      <c r="AT28" s="64"/>
      <c r="AU28" s="64"/>
      <c r="AV28" s="64"/>
      <c r="AW28" s="62">
        <v>0</v>
      </c>
      <c r="AX28" s="62">
        <v>0.1</v>
      </c>
      <c r="AY28" s="62">
        <v>0.13</v>
      </c>
      <c r="AZ28" s="62">
        <v>0.15</v>
      </c>
      <c r="BA28" s="56">
        <v>0.09</v>
      </c>
      <c r="BB28" s="64"/>
      <c r="BC28" s="64"/>
      <c r="BD28" s="64"/>
      <c r="BE28" s="64"/>
      <c r="BF28" s="64"/>
      <c r="BG28" s="64"/>
      <c r="BH28" s="64"/>
      <c r="BI28" s="64"/>
      <c r="BJ28" s="64"/>
      <c r="BK28" s="64"/>
    </row>
    <row r="29" spans="1:63" s="58" customFormat="1" ht="165" x14ac:dyDescent="0.25">
      <c r="A29" s="63">
        <v>19</v>
      </c>
      <c r="B29" s="60" t="s">
        <v>36</v>
      </c>
      <c r="C29" s="60" t="s">
        <v>36</v>
      </c>
      <c r="D29" s="122" t="s">
        <v>48</v>
      </c>
      <c r="E29" s="122" t="s">
        <v>79</v>
      </c>
      <c r="F29" s="123" t="s">
        <v>189</v>
      </c>
      <c r="G29" s="123" t="s">
        <v>113</v>
      </c>
      <c r="H29" s="122" t="s">
        <v>190</v>
      </c>
      <c r="I29" s="125">
        <v>0.04</v>
      </c>
      <c r="J29" s="129" t="s">
        <v>172</v>
      </c>
      <c r="K29" s="129" t="s">
        <v>178</v>
      </c>
      <c r="L29" s="122" t="s">
        <v>279</v>
      </c>
      <c r="M29" s="16">
        <v>43862</v>
      </c>
      <c r="N29" s="16">
        <v>44196</v>
      </c>
      <c r="O29" s="60" t="s">
        <v>186</v>
      </c>
      <c r="P29" s="64"/>
      <c r="Q29" s="173"/>
      <c r="R29" s="64"/>
      <c r="S29" s="62">
        <v>0</v>
      </c>
      <c r="T29" s="62">
        <v>0.09</v>
      </c>
      <c r="U29" s="62">
        <v>0.09</v>
      </c>
      <c r="V29" s="62">
        <v>0.09</v>
      </c>
      <c r="W29" s="56">
        <v>0.09</v>
      </c>
      <c r="X29" s="56">
        <v>0.09</v>
      </c>
      <c r="Y29" s="57"/>
      <c r="Z29" s="57"/>
      <c r="AA29" s="57"/>
      <c r="AB29" s="57"/>
      <c r="AC29" s="57"/>
      <c r="AD29" s="57"/>
      <c r="AE29" s="54">
        <f t="shared" si="0"/>
        <v>0.44999999999999996</v>
      </c>
      <c r="AF29" s="55" t="s">
        <v>245</v>
      </c>
      <c r="AG29" s="55" t="s">
        <v>191</v>
      </c>
      <c r="AH29" s="64"/>
      <c r="AI29" s="64"/>
      <c r="AJ29" s="64"/>
      <c r="AK29" s="64"/>
      <c r="AL29" s="72"/>
      <c r="AM29" s="72"/>
      <c r="AN29" s="64"/>
      <c r="AO29" s="64"/>
      <c r="AP29" s="64"/>
      <c r="AQ29" s="64"/>
      <c r="AR29" s="64"/>
      <c r="AS29" s="64"/>
      <c r="AT29" s="64"/>
      <c r="AU29" s="64"/>
      <c r="AV29" s="64"/>
      <c r="AW29" s="62">
        <v>0</v>
      </c>
      <c r="AX29" s="62">
        <v>0.09</v>
      </c>
      <c r="AY29" s="62">
        <v>0.09</v>
      </c>
      <c r="AZ29" s="62">
        <v>0.09</v>
      </c>
      <c r="BA29" s="56">
        <v>0.09</v>
      </c>
      <c r="BB29" s="64"/>
      <c r="BC29" s="64"/>
      <c r="BD29" s="64"/>
      <c r="BE29" s="64"/>
      <c r="BF29" s="64"/>
      <c r="BG29" s="64"/>
      <c r="BH29" s="64"/>
      <c r="BI29" s="64"/>
      <c r="BJ29" s="64"/>
      <c r="BK29" s="64"/>
    </row>
    <row r="30" spans="1:63" s="58" customFormat="1" ht="105" x14ac:dyDescent="0.25">
      <c r="A30" s="63">
        <v>20</v>
      </c>
      <c r="B30" s="60" t="s">
        <v>36</v>
      </c>
      <c r="C30" s="60" t="s">
        <v>36</v>
      </c>
      <c r="D30" s="122" t="s">
        <v>48</v>
      </c>
      <c r="E30" s="122" t="s">
        <v>79</v>
      </c>
      <c r="F30" s="123" t="s">
        <v>192</v>
      </c>
      <c r="G30" s="123" t="s">
        <v>113</v>
      </c>
      <c r="H30" s="122" t="s">
        <v>193</v>
      </c>
      <c r="I30" s="125">
        <v>0.04</v>
      </c>
      <c r="J30" s="129" t="s">
        <v>172</v>
      </c>
      <c r="K30" s="129" t="s">
        <v>180</v>
      </c>
      <c r="L30" s="122" t="s">
        <v>267</v>
      </c>
      <c r="M30" s="16">
        <v>43862</v>
      </c>
      <c r="N30" s="16">
        <v>44165</v>
      </c>
      <c r="O30" s="60" t="s">
        <v>186</v>
      </c>
      <c r="P30" s="64"/>
      <c r="Q30" s="173"/>
      <c r="R30" s="64"/>
      <c r="S30" s="62">
        <v>0</v>
      </c>
      <c r="T30" s="62">
        <v>0</v>
      </c>
      <c r="U30" s="62">
        <v>0</v>
      </c>
      <c r="V30" s="62">
        <v>0</v>
      </c>
      <c r="W30" s="56">
        <v>0.5</v>
      </c>
      <c r="X30" s="56">
        <v>0</v>
      </c>
      <c r="Y30" s="57"/>
      <c r="Z30" s="57"/>
      <c r="AA30" s="57"/>
      <c r="AB30" s="57"/>
      <c r="AC30" s="57"/>
      <c r="AD30" s="57"/>
      <c r="AE30" s="54">
        <f t="shared" si="0"/>
        <v>0.5</v>
      </c>
      <c r="AF30" s="55" t="s">
        <v>246</v>
      </c>
      <c r="AG30" s="55" t="s">
        <v>152</v>
      </c>
      <c r="AH30" s="64"/>
      <c r="AI30" s="64"/>
      <c r="AJ30" s="64"/>
      <c r="AK30" s="64"/>
      <c r="AL30" s="72"/>
      <c r="AM30" s="72"/>
      <c r="AN30" s="64"/>
      <c r="AO30" s="64"/>
      <c r="AP30" s="64"/>
      <c r="AQ30" s="64"/>
      <c r="AR30" s="64"/>
      <c r="AS30" s="64"/>
      <c r="AT30" s="64"/>
      <c r="AU30" s="64"/>
      <c r="AV30" s="64"/>
      <c r="AW30" s="62">
        <v>0</v>
      </c>
      <c r="AX30" s="62">
        <v>0.15</v>
      </c>
      <c r="AY30" s="62">
        <v>0.2</v>
      </c>
      <c r="AZ30" s="62">
        <v>0.1</v>
      </c>
      <c r="BA30" s="56">
        <v>0.05</v>
      </c>
      <c r="BB30" s="64"/>
      <c r="BC30" s="64"/>
      <c r="BD30" s="64"/>
      <c r="BE30" s="64"/>
      <c r="BF30" s="64"/>
      <c r="BG30" s="64"/>
      <c r="BH30" s="64"/>
      <c r="BI30" s="64"/>
      <c r="BJ30" s="64"/>
      <c r="BK30" s="64"/>
    </row>
    <row r="31" spans="1:63" s="58" customFormat="1" ht="105" x14ac:dyDescent="0.25">
      <c r="A31" s="63">
        <v>21</v>
      </c>
      <c r="B31" s="60" t="s">
        <v>36</v>
      </c>
      <c r="C31" s="60" t="s">
        <v>36</v>
      </c>
      <c r="D31" s="122" t="s">
        <v>48</v>
      </c>
      <c r="E31" s="122" t="s">
        <v>79</v>
      </c>
      <c r="F31" s="123" t="s">
        <v>194</v>
      </c>
      <c r="G31" s="123" t="s">
        <v>113</v>
      </c>
      <c r="H31" s="122" t="s">
        <v>195</v>
      </c>
      <c r="I31" s="125">
        <v>0.04</v>
      </c>
      <c r="J31" s="129" t="s">
        <v>172</v>
      </c>
      <c r="K31" s="129" t="s">
        <v>294</v>
      </c>
      <c r="L31" s="122" t="s">
        <v>295</v>
      </c>
      <c r="M31" s="16">
        <v>43862</v>
      </c>
      <c r="N31" s="16">
        <v>44043</v>
      </c>
      <c r="O31" s="60" t="s">
        <v>186</v>
      </c>
      <c r="P31" s="64"/>
      <c r="Q31" s="173"/>
      <c r="R31" s="64"/>
      <c r="S31" s="62">
        <v>0</v>
      </c>
      <c r="T31" s="62">
        <v>0.1</v>
      </c>
      <c r="U31" s="62">
        <v>0.1</v>
      </c>
      <c r="V31" s="62">
        <v>0.05</v>
      </c>
      <c r="W31" s="56">
        <v>0.35</v>
      </c>
      <c r="X31" s="56">
        <v>0.1</v>
      </c>
      <c r="Y31" s="57"/>
      <c r="Z31" s="57"/>
      <c r="AA31" s="57"/>
      <c r="AB31" s="57"/>
      <c r="AC31" s="57"/>
      <c r="AD31" s="57"/>
      <c r="AE31" s="54">
        <f t="shared" si="0"/>
        <v>0.7</v>
      </c>
      <c r="AF31" s="55" t="s">
        <v>247</v>
      </c>
      <c r="AG31" s="55" t="s">
        <v>248</v>
      </c>
      <c r="AH31" s="64"/>
      <c r="AI31" s="64"/>
      <c r="AJ31" s="64"/>
      <c r="AK31" s="64"/>
      <c r="AL31" s="64"/>
      <c r="AM31" s="64"/>
      <c r="AN31" s="64"/>
      <c r="AO31" s="64"/>
      <c r="AP31" s="64"/>
      <c r="AQ31" s="64"/>
      <c r="AR31" s="64"/>
      <c r="AS31" s="64"/>
      <c r="AT31" s="64"/>
      <c r="AU31" s="64"/>
      <c r="AV31" s="64"/>
      <c r="AW31" s="62">
        <v>0</v>
      </c>
      <c r="AX31" s="62">
        <v>0.1</v>
      </c>
      <c r="AY31" s="62">
        <v>0.1</v>
      </c>
      <c r="AZ31" s="62">
        <v>0.05</v>
      </c>
      <c r="BA31" s="56">
        <v>0.35</v>
      </c>
      <c r="BB31" s="56">
        <v>0.1</v>
      </c>
      <c r="BC31" s="64"/>
      <c r="BD31" s="64"/>
      <c r="BE31" s="64"/>
      <c r="BF31" s="64"/>
      <c r="BG31" s="64"/>
      <c r="BH31" s="64"/>
      <c r="BI31" s="64"/>
      <c r="BJ31" s="64"/>
      <c r="BK31" s="64"/>
    </row>
    <row r="32" spans="1:63" s="58" customFormat="1" ht="293.25" customHeight="1" x14ac:dyDescent="0.25">
      <c r="A32" s="63">
        <v>22</v>
      </c>
      <c r="B32" s="60" t="s">
        <v>36</v>
      </c>
      <c r="C32" s="60" t="s">
        <v>36</v>
      </c>
      <c r="D32" s="122" t="s">
        <v>48</v>
      </c>
      <c r="E32" s="122" t="s">
        <v>79</v>
      </c>
      <c r="F32" s="123" t="s">
        <v>196</v>
      </c>
      <c r="G32" s="123" t="s">
        <v>113</v>
      </c>
      <c r="H32" s="130" t="s">
        <v>197</v>
      </c>
      <c r="I32" s="125">
        <v>0.04</v>
      </c>
      <c r="J32" s="129" t="s">
        <v>177</v>
      </c>
      <c r="K32" s="129" t="s">
        <v>178</v>
      </c>
      <c r="L32" s="122" t="s">
        <v>280</v>
      </c>
      <c r="M32" s="16">
        <v>43862</v>
      </c>
      <c r="N32" s="16">
        <v>44196</v>
      </c>
      <c r="O32" s="60" t="s">
        <v>186</v>
      </c>
      <c r="P32" s="64"/>
      <c r="Q32" s="173"/>
      <c r="R32" s="64"/>
      <c r="S32" s="62">
        <v>0</v>
      </c>
      <c r="T32" s="62">
        <v>0.05</v>
      </c>
      <c r="U32" s="62">
        <v>0.03</v>
      </c>
      <c r="V32" s="62">
        <v>0.5</v>
      </c>
      <c r="W32" s="56">
        <v>0.17</v>
      </c>
      <c r="X32" s="56">
        <v>0.25</v>
      </c>
      <c r="Y32" s="57"/>
      <c r="Z32" s="57"/>
      <c r="AA32" s="57"/>
      <c r="AB32" s="57"/>
      <c r="AC32" s="57"/>
      <c r="AD32" s="57"/>
      <c r="AE32" s="54">
        <f t="shared" si="0"/>
        <v>1</v>
      </c>
      <c r="AF32" s="55" t="s">
        <v>249</v>
      </c>
      <c r="AG32" s="55" t="s">
        <v>250</v>
      </c>
      <c r="AH32" s="64"/>
      <c r="AI32" s="64"/>
      <c r="AJ32" s="64"/>
      <c r="AK32" s="64"/>
      <c r="AL32" s="64"/>
      <c r="AM32" s="64"/>
      <c r="AN32" s="64"/>
      <c r="AO32" s="64"/>
      <c r="AP32" s="64"/>
      <c r="AQ32" s="64"/>
      <c r="AR32" s="64"/>
      <c r="AS32" s="64"/>
      <c r="AT32" s="64"/>
      <c r="AU32" s="64"/>
      <c r="AV32" s="64"/>
      <c r="AW32" s="62">
        <v>0</v>
      </c>
      <c r="AX32" s="62">
        <v>0.1</v>
      </c>
      <c r="AY32" s="62">
        <v>0.2</v>
      </c>
      <c r="AZ32" s="62">
        <v>0.2</v>
      </c>
      <c r="BA32" s="56">
        <v>0.1</v>
      </c>
      <c r="BB32" s="56">
        <v>0.25</v>
      </c>
      <c r="BC32" s="64"/>
      <c r="BD32" s="64"/>
      <c r="BE32" s="64"/>
      <c r="BF32" s="64"/>
      <c r="BG32" s="64"/>
      <c r="BH32" s="64"/>
      <c r="BI32" s="64"/>
      <c r="BJ32" s="64"/>
      <c r="BK32" s="64"/>
    </row>
    <row r="33" spans="1:63" s="58" customFormat="1" ht="105" x14ac:dyDescent="0.25">
      <c r="A33" s="63">
        <v>23</v>
      </c>
      <c r="B33" s="60" t="s">
        <v>36</v>
      </c>
      <c r="C33" s="60" t="s">
        <v>36</v>
      </c>
      <c r="D33" s="122" t="s">
        <v>48</v>
      </c>
      <c r="E33" s="122" t="s">
        <v>79</v>
      </c>
      <c r="F33" s="123" t="s">
        <v>198</v>
      </c>
      <c r="G33" s="123" t="s">
        <v>141</v>
      </c>
      <c r="H33" s="122" t="s">
        <v>199</v>
      </c>
      <c r="I33" s="125">
        <v>0.04</v>
      </c>
      <c r="J33" s="129" t="s">
        <v>172</v>
      </c>
      <c r="K33" s="129" t="s">
        <v>180</v>
      </c>
      <c r="L33" s="127" t="s">
        <v>281</v>
      </c>
      <c r="M33" s="16">
        <v>43862</v>
      </c>
      <c r="N33" s="16">
        <v>44195</v>
      </c>
      <c r="O33" s="60" t="s">
        <v>186</v>
      </c>
      <c r="P33" s="64"/>
      <c r="Q33" s="173"/>
      <c r="R33" s="64"/>
      <c r="S33" s="62">
        <v>0</v>
      </c>
      <c r="T33" s="62">
        <v>0</v>
      </c>
      <c r="U33" s="62">
        <v>0</v>
      </c>
      <c r="V33" s="62">
        <v>0</v>
      </c>
      <c r="W33" s="56">
        <v>0</v>
      </c>
      <c r="X33" s="56">
        <v>0</v>
      </c>
      <c r="Y33" s="57"/>
      <c r="Z33" s="57"/>
      <c r="AA33" s="57"/>
      <c r="AB33" s="57"/>
      <c r="AC33" s="57"/>
      <c r="AD33" s="57"/>
      <c r="AE33" s="54">
        <f t="shared" si="0"/>
        <v>0</v>
      </c>
      <c r="AF33" s="55" t="s">
        <v>251</v>
      </c>
      <c r="AG33" s="55" t="s">
        <v>216</v>
      </c>
      <c r="AH33" s="64"/>
      <c r="AI33" s="64"/>
      <c r="AJ33" s="64"/>
      <c r="AK33" s="64"/>
      <c r="AL33" s="64"/>
      <c r="AM33" s="64"/>
      <c r="AN33" s="64"/>
      <c r="AO33" s="64"/>
      <c r="AP33" s="64"/>
      <c r="AQ33" s="64"/>
      <c r="AR33" s="64"/>
      <c r="AS33" s="64"/>
      <c r="AT33" s="64"/>
      <c r="AU33" s="64"/>
      <c r="AV33" s="64"/>
      <c r="AW33" s="62">
        <v>0</v>
      </c>
      <c r="AX33" s="62">
        <v>0.1</v>
      </c>
      <c r="AY33" s="62">
        <v>0.25</v>
      </c>
      <c r="AZ33" s="62">
        <v>0.1</v>
      </c>
      <c r="BA33" s="56">
        <v>0.02</v>
      </c>
      <c r="BB33" s="56">
        <v>0</v>
      </c>
      <c r="BC33" s="64"/>
      <c r="BD33" s="64"/>
      <c r="BE33" s="64"/>
      <c r="BF33" s="64"/>
      <c r="BG33" s="64"/>
      <c r="BH33" s="64"/>
      <c r="BI33" s="64"/>
      <c r="BJ33" s="64"/>
      <c r="BK33" s="64"/>
    </row>
    <row r="34" spans="1:63" s="58" customFormat="1" ht="105" x14ac:dyDescent="0.25">
      <c r="A34" s="63">
        <v>24</v>
      </c>
      <c r="B34" s="60" t="s">
        <v>36</v>
      </c>
      <c r="C34" s="60" t="s">
        <v>36</v>
      </c>
      <c r="D34" s="122" t="s">
        <v>49</v>
      </c>
      <c r="E34" s="122" t="s">
        <v>80</v>
      </c>
      <c r="F34" s="123" t="s">
        <v>200</v>
      </c>
      <c r="G34" s="123" t="s">
        <v>113</v>
      </c>
      <c r="H34" s="122" t="s">
        <v>201</v>
      </c>
      <c r="I34" s="125">
        <v>0.04</v>
      </c>
      <c r="J34" s="129" t="s">
        <v>172</v>
      </c>
      <c r="K34" s="129" t="s">
        <v>294</v>
      </c>
      <c r="L34" s="122" t="s">
        <v>296</v>
      </c>
      <c r="M34" s="16">
        <v>43862</v>
      </c>
      <c r="N34" s="16">
        <v>44043</v>
      </c>
      <c r="O34" s="60" t="s">
        <v>186</v>
      </c>
      <c r="P34" s="64"/>
      <c r="Q34" s="173"/>
      <c r="R34" s="64"/>
      <c r="S34" s="62">
        <v>0</v>
      </c>
      <c r="T34" s="62">
        <v>0.05</v>
      </c>
      <c r="U34" s="62">
        <v>0.03</v>
      </c>
      <c r="V34" s="62">
        <v>0.5</v>
      </c>
      <c r="W34" s="56">
        <v>0.17</v>
      </c>
      <c r="X34" s="56">
        <v>0.25</v>
      </c>
      <c r="Y34" s="57"/>
      <c r="Z34" s="57"/>
      <c r="AA34" s="57"/>
      <c r="AB34" s="57"/>
      <c r="AC34" s="57"/>
      <c r="AD34" s="57"/>
      <c r="AE34" s="54">
        <f t="shared" si="0"/>
        <v>1</v>
      </c>
      <c r="AF34" s="55" t="s">
        <v>252</v>
      </c>
      <c r="AG34" s="55" t="s">
        <v>253</v>
      </c>
      <c r="AH34" s="64"/>
      <c r="AI34" s="64"/>
      <c r="AJ34" s="64"/>
      <c r="AK34" s="64"/>
      <c r="AL34" s="64"/>
      <c r="AM34" s="64"/>
      <c r="AN34" s="64"/>
      <c r="AO34" s="64"/>
      <c r="AP34" s="64"/>
      <c r="AQ34" s="64"/>
      <c r="AR34" s="64"/>
      <c r="AS34" s="64"/>
      <c r="AT34" s="64"/>
      <c r="AU34" s="64"/>
      <c r="AV34" s="64"/>
      <c r="AW34" s="62">
        <v>0</v>
      </c>
      <c r="AX34" s="62">
        <v>0.05</v>
      </c>
      <c r="AY34" s="62">
        <v>0.03</v>
      </c>
      <c r="AZ34" s="62">
        <v>0.5</v>
      </c>
      <c r="BA34" s="56">
        <v>0.17</v>
      </c>
      <c r="BB34" s="56">
        <v>0.25</v>
      </c>
      <c r="BC34" s="64"/>
      <c r="BD34" s="64"/>
      <c r="BE34" s="64"/>
      <c r="BF34" s="64"/>
      <c r="BG34" s="64"/>
      <c r="BH34" s="64"/>
      <c r="BI34" s="64"/>
      <c r="BJ34" s="64"/>
      <c r="BK34" s="64"/>
    </row>
    <row r="35" spans="1:63" s="58" customFormat="1" ht="135" x14ac:dyDescent="0.25">
      <c r="A35" s="63">
        <v>25</v>
      </c>
      <c r="B35" s="60" t="s">
        <v>36</v>
      </c>
      <c r="C35" s="60" t="s">
        <v>36</v>
      </c>
      <c r="D35" s="122" t="s">
        <v>49</v>
      </c>
      <c r="E35" s="122" t="s">
        <v>80</v>
      </c>
      <c r="F35" s="122" t="s">
        <v>202</v>
      </c>
      <c r="G35" s="123" t="s">
        <v>141</v>
      </c>
      <c r="H35" s="122" t="s">
        <v>203</v>
      </c>
      <c r="I35" s="125">
        <v>0.04</v>
      </c>
      <c r="J35" s="129" t="s">
        <v>172</v>
      </c>
      <c r="K35" s="129" t="s">
        <v>178</v>
      </c>
      <c r="L35" s="122" t="s">
        <v>297</v>
      </c>
      <c r="M35" s="16">
        <v>44044</v>
      </c>
      <c r="N35" s="16">
        <v>44196</v>
      </c>
      <c r="O35" s="60" t="s">
        <v>186</v>
      </c>
      <c r="P35" s="64"/>
      <c r="Q35" s="174"/>
      <c r="R35" s="64"/>
      <c r="S35" s="62">
        <v>0</v>
      </c>
      <c r="T35" s="62">
        <v>0</v>
      </c>
      <c r="U35" s="62">
        <v>0</v>
      </c>
      <c r="V35" s="62">
        <v>0</v>
      </c>
      <c r="W35" s="56">
        <v>0</v>
      </c>
      <c r="X35" s="56">
        <v>0</v>
      </c>
      <c r="Y35" s="57"/>
      <c r="Z35" s="57"/>
      <c r="AA35" s="57"/>
      <c r="AB35" s="57"/>
      <c r="AC35" s="57"/>
      <c r="AD35" s="57"/>
      <c r="AE35" s="54">
        <f t="shared" si="0"/>
        <v>0</v>
      </c>
      <c r="AF35" s="55" t="s">
        <v>152</v>
      </c>
      <c r="AG35" s="55" t="s">
        <v>152</v>
      </c>
      <c r="AH35" s="64"/>
      <c r="AI35" s="64"/>
      <c r="AJ35" s="64"/>
      <c r="AK35" s="64"/>
      <c r="AL35" s="64"/>
      <c r="AM35" s="64"/>
      <c r="AN35" s="64"/>
      <c r="AO35" s="64"/>
      <c r="AP35" s="64"/>
      <c r="AQ35" s="64"/>
      <c r="AR35" s="64"/>
      <c r="AS35" s="64"/>
      <c r="AT35" s="64"/>
      <c r="AU35" s="64"/>
      <c r="AV35" s="64"/>
      <c r="AW35" s="62">
        <v>0</v>
      </c>
      <c r="AX35" s="62">
        <v>0</v>
      </c>
      <c r="AY35" s="62">
        <v>0</v>
      </c>
      <c r="AZ35" s="62">
        <v>0</v>
      </c>
      <c r="BA35" s="56">
        <v>0</v>
      </c>
      <c r="BB35" s="56">
        <v>0</v>
      </c>
      <c r="BC35" s="64"/>
      <c r="BD35" s="64"/>
      <c r="BE35" s="64"/>
      <c r="BF35" s="64"/>
      <c r="BG35" s="64"/>
      <c r="BH35" s="64"/>
      <c r="BI35" s="64"/>
      <c r="BJ35" s="64"/>
      <c r="BK35" s="64"/>
    </row>
    <row r="36" spans="1:63" ht="59.25" customHeight="1" x14ac:dyDescent="0.25">
      <c r="I36" s="121"/>
      <c r="Q36" s="42"/>
      <c r="AL36" s="64"/>
      <c r="AM36" s="64"/>
    </row>
    <row r="39" spans="1:63" x14ac:dyDescent="0.25">
      <c r="Q39" s="20"/>
    </row>
    <row r="40" spans="1:63" x14ac:dyDescent="0.25">
      <c r="Q40" s="108"/>
    </row>
  </sheetData>
  <autoFilter ref="A10:BK36" xr:uid="{00000000-0009-0000-0000-000000000000}"/>
  <dataConsolidate/>
  <mergeCells count="39">
    <mergeCell ref="AU9:AU10"/>
    <mergeCell ref="AV9:AV10"/>
    <mergeCell ref="P3:W3"/>
    <mergeCell ref="X3:AD3"/>
    <mergeCell ref="S9:AE9"/>
    <mergeCell ref="Q27:Q35"/>
    <mergeCell ref="A1:D3"/>
    <mergeCell ref="A5:D5"/>
    <mergeCell ref="A9:A10"/>
    <mergeCell ref="B9:B10"/>
    <mergeCell ref="C9:C10"/>
    <mergeCell ref="D9:D10"/>
    <mergeCell ref="A8:R8"/>
    <mergeCell ref="A6:D6"/>
    <mergeCell ref="E1:AZ1"/>
    <mergeCell ref="BA1:BK3"/>
    <mergeCell ref="E2:AZ2"/>
    <mergeCell ref="E5:M5"/>
    <mergeCell ref="E6:M6"/>
    <mergeCell ref="E3:O3"/>
    <mergeCell ref="AE3:AZ3"/>
    <mergeCell ref="A4:AZ4"/>
    <mergeCell ref="N5:BK6"/>
    <mergeCell ref="A7:AZ7"/>
    <mergeCell ref="BI9:BI10"/>
    <mergeCell ref="AT9:AT10"/>
    <mergeCell ref="Q24:Q26"/>
    <mergeCell ref="S8:AV8"/>
    <mergeCell ref="AW8:BK8"/>
    <mergeCell ref="AW9:BH9"/>
    <mergeCell ref="BJ9:BJ10"/>
    <mergeCell ref="BK9:BK10"/>
    <mergeCell ref="Q11:Q22"/>
    <mergeCell ref="AH9:AS9"/>
    <mergeCell ref="E9:E10"/>
    <mergeCell ref="AF9:AF10"/>
    <mergeCell ref="AG9:AG10"/>
    <mergeCell ref="Q9:R9"/>
    <mergeCell ref="F9:O9"/>
  </mergeCells>
  <dataValidations count="8">
    <dataValidation type="list" allowBlank="1" showInputMessage="1" showErrorMessage="1" sqref="C27:C35 C11:F11 B11:B35" xr:uid="{00000000-0002-0000-0000-000000000000}">
      <formula1>objetivoest</formula1>
    </dataValidation>
    <dataValidation allowBlank="1" showInputMessage="1" showErrorMessage="1" prompt="La meta se define en número o porcentaje. Y describir a que hace referencia. Ejemplo: 16 proyectos, 6 puntos, 100% de solicitudes atendidas." sqref="J23 H11:H35" xr:uid="{00000000-0002-0000-0000-000001000000}"/>
    <dataValidation type="list" allowBlank="1" showInputMessage="1" showErrorMessage="1" sqref="C12:C26" xr:uid="{00000000-0002-0000-0000-000002000000}">
      <formula1>linea</formula1>
    </dataValidation>
    <dataValidation type="list" allowBlank="1" showInputMessage="1" showErrorMessage="1" sqref="E12:E35" xr:uid="{00000000-0002-0000-0000-000003000000}">
      <formula1>indicador</formula1>
    </dataValidation>
    <dataValidation type="list" allowBlank="1" showInputMessage="1" showErrorMessage="1" sqref="D12:D35" xr:uid="{00000000-0002-0000-0000-000004000000}">
      <formula1>productoe</formula1>
    </dataValidation>
    <dataValidation type="list" allowBlank="1" showInputMessage="1" showErrorMessage="1" sqref="P11:P35" xr:uid="{00000000-0002-0000-0000-000005000000}">
      <formula1>mipgp</formula1>
    </dataValidation>
    <dataValidation type="list" allowBlank="1" showInputMessage="1" showErrorMessage="1" sqref="R11:R35" xr:uid="{00000000-0002-0000-0000-000006000000}">
      <formula1>rub</formula1>
    </dataValidation>
    <dataValidation type="list" allowBlank="1" showInputMessage="1" showErrorMessage="1" sqref="G11:G35" xr:uid="{00000000-0002-0000-0000-000007000000}">
      <formula1>cmetas</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CCDC-C629-483C-BACE-D73D811D1596}">
  <dimension ref="A2:A9"/>
  <sheetViews>
    <sheetView workbookViewId="0">
      <selection activeCell="A12" sqref="A12"/>
    </sheetView>
  </sheetViews>
  <sheetFormatPr baseColWidth="10" defaultRowHeight="15" x14ac:dyDescent="0.25"/>
  <cols>
    <col min="1" max="1" width="61.140625" customWidth="1"/>
  </cols>
  <sheetData>
    <row r="2" spans="1:1" x14ac:dyDescent="0.25">
      <c r="A2" s="186" t="s">
        <v>308</v>
      </c>
    </row>
    <row r="3" spans="1:1" x14ac:dyDescent="0.25">
      <c r="A3" s="187"/>
    </row>
    <row r="4" spans="1:1" x14ac:dyDescent="0.25">
      <c r="A4" s="187" t="s">
        <v>309</v>
      </c>
    </row>
    <row r="5" spans="1:1" ht="30" x14ac:dyDescent="0.25">
      <c r="A5" s="188" t="s">
        <v>310</v>
      </c>
    </row>
    <row r="6" spans="1:1" ht="30" x14ac:dyDescent="0.25">
      <c r="A6" s="188" t="s">
        <v>311</v>
      </c>
    </row>
    <row r="7" spans="1:1" x14ac:dyDescent="0.25">
      <c r="A7" s="187" t="s">
        <v>312</v>
      </c>
    </row>
    <row r="8" spans="1:1" ht="30" x14ac:dyDescent="0.25">
      <c r="A8" s="188" t="s">
        <v>313</v>
      </c>
    </row>
    <row r="9" spans="1:1" ht="30" x14ac:dyDescent="0.25">
      <c r="A9" s="188" t="s">
        <v>314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66"/>
  <sheetViews>
    <sheetView showFormulas="1" topLeftCell="A81" workbookViewId="0">
      <selection activeCell="D106" sqref="D106"/>
    </sheetView>
  </sheetViews>
  <sheetFormatPr baseColWidth="10" defaultRowHeight="15" x14ac:dyDescent="0.25"/>
  <sheetData>
    <row r="1" spans="1:17" ht="14.45" x14ac:dyDescent="0.3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ht="14.45" x14ac:dyDescent="0.35">
      <c r="A5" s="2"/>
      <c r="B5" s="2"/>
      <c r="C5" s="1" t="s">
        <v>20</v>
      </c>
      <c r="D5" s="2"/>
      <c r="E5" s="2"/>
      <c r="F5" s="2"/>
      <c r="G5" s="2"/>
      <c r="H5" s="2"/>
      <c r="I5" s="2"/>
      <c r="J5" s="2"/>
      <c r="K5" s="2"/>
      <c r="L5" s="2"/>
      <c r="M5" s="2"/>
      <c r="N5" s="2"/>
      <c r="O5" s="1"/>
      <c r="P5" s="1"/>
      <c r="Q5" s="2"/>
    </row>
    <row r="6" spans="1:17" ht="14.45" x14ac:dyDescent="0.3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ht="14.45" x14ac:dyDescent="0.3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ht="14.45" x14ac:dyDescent="0.3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ht="14.45" x14ac:dyDescent="0.3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ht="14.45" x14ac:dyDescent="0.35">
      <c r="A19" s="2"/>
      <c r="B19" s="2"/>
      <c r="C19" s="1" t="s">
        <v>72</v>
      </c>
      <c r="D19" s="2"/>
      <c r="E19" s="2"/>
      <c r="F19" s="2"/>
      <c r="G19" s="2"/>
      <c r="H19" s="2"/>
      <c r="I19" s="2"/>
      <c r="J19" s="2"/>
      <c r="K19" s="2"/>
      <c r="L19" s="2"/>
      <c r="M19" s="2"/>
      <c r="N19" s="2"/>
      <c r="O19" s="1"/>
      <c r="P19" s="1"/>
      <c r="Q19" s="2"/>
    </row>
    <row r="20" spans="1:17" ht="14.45" x14ac:dyDescent="0.35">
      <c r="A20" s="2"/>
      <c r="B20" s="2"/>
      <c r="C20" s="1"/>
      <c r="D20" s="2"/>
      <c r="E20" s="2"/>
      <c r="F20" s="2"/>
      <c r="G20" s="2"/>
      <c r="H20" s="2"/>
      <c r="I20" s="2"/>
      <c r="J20" s="2"/>
      <c r="K20" s="2"/>
      <c r="L20" s="2"/>
      <c r="M20" s="2"/>
      <c r="N20" s="2"/>
      <c r="O20" s="1"/>
      <c r="P20" s="1"/>
      <c r="Q20" s="2"/>
    </row>
    <row r="21" spans="1:17" ht="14.45" x14ac:dyDescent="0.3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ht="14.45" x14ac:dyDescent="0.35">
      <c r="A30" s="2"/>
      <c r="B30" s="2"/>
      <c r="C30" s="1"/>
      <c r="D30" s="2"/>
      <c r="E30" s="2"/>
      <c r="F30" s="2"/>
      <c r="G30" s="2"/>
      <c r="H30" s="2"/>
      <c r="I30" s="2"/>
      <c r="J30" s="2"/>
      <c r="K30" s="2"/>
      <c r="L30" s="2"/>
      <c r="M30" s="2"/>
      <c r="N30" s="2"/>
      <c r="O30" s="1"/>
      <c r="P30" s="1"/>
      <c r="Q30" s="2"/>
    </row>
    <row r="31" spans="1:17" ht="14.45" x14ac:dyDescent="0.35">
      <c r="A31" s="2"/>
      <c r="B31" s="2"/>
      <c r="C31" s="1"/>
      <c r="D31" s="2"/>
      <c r="E31" s="2"/>
      <c r="F31" s="2"/>
      <c r="G31" s="2"/>
      <c r="H31" s="2"/>
      <c r="I31" s="2"/>
      <c r="J31" s="2"/>
      <c r="K31" s="2"/>
      <c r="L31" s="2"/>
      <c r="M31" s="2"/>
      <c r="N31" s="2"/>
      <c r="O31" s="1"/>
      <c r="P31" s="1"/>
      <c r="Q31" s="2"/>
    </row>
    <row r="32" spans="1:17" ht="14.45" x14ac:dyDescent="0.3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ht="14.45" x14ac:dyDescent="0.35">
      <c r="A34" s="2"/>
      <c r="B34" s="2"/>
      <c r="C34" s="1" t="s">
        <v>44</v>
      </c>
      <c r="D34" s="2"/>
      <c r="E34" s="2"/>
      <c r="F34" s="2"/>
      <c r="G34" s="2"/>
      <c r="H34" s="2"/>
      <c r="I34" s="2"/>
      <c r="J34" s="2"/>
      <c r="K34" s="2"/>
      <c r="L34" s="2"/>
      <c r="M34" s="2"/>
      <c r="N34" s="2"/>
      <c r="O34" s="1"/>
      <c r="P34" s="1"/>
      <c r="Q34" s="2"/>
    </row>
    <row r="35" spans="1:17" ht="14.45" x14ac:dyDescent="0.35">
      <c r="A35" s="2"/>
      <c r="B35" s="2"/>
      <c r="C35" s="1" t="s">
        <v>45</v>
      </c>
      <c r="D35" s="2"/>
      <c r="E35" s="2"/>
      <c r="F35" s="2"/>
      <c r="G35" s="2"/>
      <c r="H35" s="2"/>
      <c r="I35" s="2"/>
      <c r="J35" s="2"/>
      <c r="K35" s="2"/>
      <c r="L35" s="2"/>
      <c r="M35" s="2"/>
      <c r="N35" s="2"/>
      <c r="O35" s="1"/>
      <c r="P35" s="1"/>
      <c r="Q35" s="2"/>
    </row>
    <row r="36" spans="1:17" ht="14.45" x14ac:dyDescent="0.3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ht="14.45" x14ac:dyDescent="0.35">
      <c r="A41" s="2"/>
      <c r="B41" s="2"/>
      <c r="C41" s="1" t="s">
        <v>51</v>
      </c>
      <c r="D41" s="2"/>
      <c r="E41" s="2"/>
      <c r="F41" s="2"/>
      <c r="G41" s="2"/>
      <c r="H41" s="2"/>
      <c r="I41" s="2"/>
      <c r="J41" s="2"/>
      <c r="K41" s="2"/>
      <c r="L41" s="2"/>
      <c r="M41" s="2"/>
      <c r="N41" s="2"/>
      <c r="O41" s="1"/>
      <c r="P41" s="1"/>
      <c r="Q41" s="2"/>
    </row>
    <row r="42" spans="1:17" ht="14.45" x14ac:dyDescent="0.35">
      <c r="A42" s="2"/>
      <c r="B42" s="2"/>
      <c r="C42" s="1" t="s">
        <v>52</v>
      </c>
      <c r="D42" s="2"/>
      <c r="E42" s="2"/>
      <c r="F42" s="2"/>
      <c r="G42" s="2"/>
      <c r="H42" s="2"/>
      <c r="I42" s="2"/>
      <c r="J42" s="2"/>
      <c r="K42" s="2"/>
      <c r="L42" s="2"/>
      <c r="M42" s="2"/>
      <c r="N42" s="2"/>
      <c r="O42" s="1"/>
      <c r="P42" s="1"/>
      <c r="Q42" s="2"/>
    </row>
    <row r="43" spans="1:17" ht="14.45" x14ac:dyDescent="0.35">
      <c r="A43" s="2"/>
      <c r="B43" s="2"/>
      <c r="C43" s="1" t="s">
        <v>53</v>
      </c>
      <c r="D43" s="2"/>
      <c r="E43" s="2"/>
      <c r="F43" s="2"/>
      <c r="G43" s="2"/>
      <c r="H43" s="2"/>
      <c r="I43" s="2"/>
      <c r="J43" s="2"/>
      <c r="K43" s="2"/>
      <c r="L43" s="2"/>
      <c r="M43" s="2"/>
      <c r="N43" s="2"/>
      <c r="O43" s="1"/>
      <c r="P43" s="1"/>
      <c r="Q43" s="2"/>
    </row>
    <row r="44" spans="1:17" ht="14.45" x14ac:dyDescent="0.35">
      <c r="A44" s="2"/>
      <c r="B44" s="2"/>
      <c r="C44" s="1" t="s">
        <v>54</v>
      </c>
      <c r="D44" s="2"/>
      <c r="E44" s="2"/>
      <c r="F44" s="2"/>
      <c r="G44" s="2"/>
      <c r="H44" s="2"/>
      <c r="I44" s="2"/>
      <c r="J44" s="2"/>
      <c r="K44" s="2"/>
      <c r="L44" s="2"/>
      <c r="M44" s="2"/>
      <c r="N44" s="2"/>
      <c r="O44" s="1"/>
      <c r="P44" s="1"/>
      <c r="Q44" s="2"/>
    </row>
    <row r="45" spans="1:17" ht="14.45" x14ac:dyDescent="0.35">
      <c r="A45" s="2"/>
      <c r="B45" s="2"/>
      <c r="C45" s="1" t="s">
        <v>55</v>
      </c>
      <c r="D45" s="2"/>
      <c r="E45" s="2"/>
      <c r="F45" s="2"/>
      <c r="G45" s="2"/>
      <c r="H45" s="2"/>
      <c r="I45" s="2"/>
      <c r="J45" s="2"/>
      <c r="K45" s="2"/>
      <c r="L45" s="2"/>
      <c r="M45" s="2"/>
      <c r="N45" s="2"/>
      <c r="O45" s="1"/>
      <c r="P45" s="1"/>
      <c r="Q45" s="2"/>
    </row>
    <row r="46" spans="1:17" ht="14.45" x14ac:dyDescent="0.35">
      <c r="A46" s="2"/>
      <c r="B46" s="2"/>
      <c r="C46" s="1" t="s">
        <v>56</v>
      </c>
      <c r="D46" s="2"/>
      <c r="E46" s="2"/>
      <c r="F46" s="2"/>
      <c r="G46" s="2"/>
      <c r="H46" s="2"/>
      <c r="I46" s="2"/>
      <c r="J46" s="2"/>
      <c r="K46" s="2"/>
      <c r="L46" s="2"/>
      <c r="M46" s="2"/>
      <c r="N46" s="2"/>
      <c r="O46" s="1"/>
      <c r="P46" s="1"/>
      <c r="Q46" s="2"/>
    </row>
    <row r="47" spans="1:17" ht="14.45" x14ac:dyDescent="0.3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ht="14.45" x14ac:dyDescent="0.3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ht="14.45" x14ac:dyDescent="0.3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ht="14.45" x14ac:dyDescent="0.35">
      <c r="A57" s="2"/>
      <c r="B57" s="2"/>
      <c r="C57" s="1" t="s">
        <v>72</v>
      </c>
      <c r="D57" s="2"/>
      <c r="E57" s="2"/>
      <c r="F57" s="2"/>
      <c r="G57" s="2"/>
      <c r="H57" s="2"/>
      <c r="I57" s="2"/>
      <c r="J57" s="2"/>
      <c r="K57" s="2"/>
      <c r="L57" s="2"/>
      <c r="M57" s="2"/>
      <c r="N57" s="2"/>
      <c r="O57" s="1"/>
      <c r="P57" s="1"/>
      <c r="Q57" s="2"/>
    </row>
    <row r="58" spans="1:17" ht="14.45" x14ac:dyDescent="0.35">
      <c r="A58" s="2"/>
      <c r="B58" s="2"/>
      <c r="C58" s="1"/>
      <c r="D58" s="2"/>
      <c r="E58" s="2"/>
      <c r="F58" s="2"/>
      <c r="G58" s="2"/>
      <c r="H58" s="2"/>
      <c r="I58" s="2"/>
      <c r="J58" s="2"/>
      <c r="K58" s="2"/>
      <c r="L58" s="2"/>
      <c r="M58" s="2"/>
      <c r="N58" s="2"/>
      <c r="O58" s="1"/>
      <c r="P58" s="1"/>
      <c r="Q58" s="2"/>
    </row>
    <row r="59" spans="1:17" ht="14.45" x14ac:dyDescent="0.35">
      <c r="A59" s="2"/>
      <c r="B59" s="2"/>
      <c r="C59" s="1" t="s">
        <v>67</v>
      </c>
      <c r="D59" s="2"/>
      <c r="E59" s="2"/>
      <c r="F59" s="2"/>
      <c r="G59" s="2"/>
      <c r="H59" s="2"/>
      <c r="I59" s="2"/>
      <c r="J59" s="2"/>
      <c r="K59" s="2"/>
      <c r="L59" s="2"/>
      <c r="M59" s="2"/>
      <c r="N59" s="2"/>
      <c r="O59" s="1"/>
      <c r="P59" s="1"/>
      <c r="Q59" s="2"/>
    </row>
    <row r="60" spans="1:17" ht="14.45" x14ac:dyDescent="0.3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ht="14.45" x14ac:dyDescent="0.3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ht="14.45" x14ac:dyDescent="0.35">
      <c r="A65" s="2"/>
      <c r="B65" s="2"/>
      <c r="C65" s="1"/>
      <c r="D65" s="2"/>
      <c r="E65" s="2"/>
      <c r="F65" s="2"/>
      <c r="G65" s="2"/>
      <c r="H65" s="2"/>
      <c r="I65" s="2"/>
      <c r="J65" s="2"/>
      <c r="K65" s="2"/>
      <c r="L65" s="2"/>
      <c r="M65" s="2"/>
      <c r="N65" s="2"/>
      <c r="O65" s="1"/>
      <c r="P65" s="1"/>
      <c r="Q65" s="2"/>
    </row>
    <row r="66" spans="1:17" ht="14.45" x14ac:dyDescent="0.35">
      <c r="A66" s="2"/>
      <c r="B66" s="2"/>
      <c r="C66" s="1" t="s">
        <v>70</v>
      </c>
      <c r="D66" s="2"/>
      <c r="E66" s="2"/>
      <c r="F66" s="2"/>
      <c r="G66" s="2"/>
      <c r="H66" s="2"/>
      <c r="I66" s="2"/>
      <c r="J66" s="2"/>
      <c r="K66" s="2"/>
      <c r="L66" s="2"/>
      <c r="M66" s="2"/>
      <c r="N66" s="2"/>
      <c r="O66" s="1"/>
      <c r="P66" s="1"/>
      <c r="Q66" s="2"/>
    </row>
    <row r="67" spans="1:17" ht="14.45" x14ac:dyDescent="0.35">
      <c r="A67" s="2"/>
      <c r="B67" s="2"/>
      <c r="C67" s="1"/>
      <c r="D67" s="2"/>
      <c r="E67" s="2"/>
      <c r="F67" s="2"/>
      <c r="G67" s="2"/>
      <c r="H67" s="2"/>
      <c r="I67" s="2"/>
      <c r="J67" s="2"/>
      <c r="K67" s="2"/>
      <c r="L67" s="2"/>
      <c r="M67" s="2"/>
      <c r="N67" s="2"/>
      <c r="O67" s="1"/>
      <c r="P67" s="1"/>
      <c r="Q67" s="2"/>
    </row>
    <row r="68" spans="1:17" ht="14.45" x14ac:dyDescent="0.3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ht="14.45" x14ac:dyDescent="0.35">
      <c r="A71" s="2"/>
      <c r="B71" s="2"/>
      <c r="C71" s="1" t="s">
        <v>101</v>
      </c>
      <c r="D71" s="2"/>
      <c r="E71" s="2"/>
      <c r="F71" s="2"/>
      <c r="G71" s="2"/>
      <c r="H71" s="2"/>
      <c r="I71" s="2"/>
      <c r="J71" s="2"/>
      <c r="K71" s="2"/>
      <c r="L71" s="2"/>
      <c r="M71" s="2"/>
      <c r="N71" s="2"/>
      <c r="O71" s="1"/>
      <c r="P71" s="1"/>
      <c r="Q71" s="2"/>
    </row>
    <row r="72" spans="1:17" ht="14.45" x14ac:dyDescent="0.3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ht="14.45" x14ac:dyDescent="0.35">
      <c r="A75" s="2"/>
      <c r="B75" s="2"/>
      <c r="C75" s="1" t="s">
        <v>73</v>
      </c>
      <c r="D75" s="2"/>
      <c r="E75" s="2"/>
      <c r="F75" s="2"/>
      <c r="G75" s="2"/>
      <c r="H75" s="2"/>
      <c r="I75" s="2"/>
      <c r="J75" s="2"/>
      <c r="K75" s="2"/>
      <c r="L75" s="2"/>
      <c r="M75" s="2"/>
      <c r="N75" s="2"/>
      <c r="O75" s="1"/>
      <c r="P75" s="1"/>
      <c r="Q75" s="2"/>
    </row>
    <row r="76" spans="1:17" ht="14.45" x14ac:dyDescent="0.35">
      <c r="A76" s="2"/>
      <c r="B76" s="2"/>
      <c r="C76" s="1" t="s">
        <v>74</v>
      </c>
      <c r="D76" s="2"/>
      <c r="E76" s="2"/>
      <c r="F76" s="2"/>
      <c r="G76" s="2"/>
      <c r="H76" s="2"/>
      <c r="I76" s="2"/>
      <c r="J76" s="2"/>
      <c r="K76" s="2"/>
      <c r="L76" s="2"/>
      <c r="M76" s="2"/>
      <c r="N76" s="2"/>
      <c r="O76" s="1"/>
      <c r="P76" s="1"/>
      <c r="Q76" s="2"/>
    </row>
    <row r="77" spans="1:17" ht="14.45" x14ac:dyDescent="0.35">
      <c r="A77" s="2"/>
      <c r="B77" s="2"/>
      <c r="C77" s="1" t="s">
        <v>75</v>
      </c>
      <c r="D77" s="2"/>
      <c r="E77" s="2"/>
      <c r="F77" s="2"/>
      <c r="G77" s="2"/>
      <c r="H77" s="2"/>
      <c r="I77" s="2"/>
      <c r="J77" s="2"/>
      <c r="K77" s="2"/>
      <c r="L77" s="2"/>
      <c r="M77" s="2"/>
      <c r="N77" s="2"/>
      <c r="O77" s="1"/>
      <c r="P77" s="1"/>
      <c r="Q77" s="2"/>
    </row>
    <row r="78" spans="1:17" ht="14.45" x14ac:dyDescent="0.35">
      <c r="A78" s="2"/>
      <c r="B78" s="2"/>
      <c r="C78" s="1" t="s">
        <v>76</v>
      </c>
      <c r="D78" s="2"/>
      <c r="E78" s="2"/>
      <c r="F78" s="2"/>
      <c r="G78" s="2"/>
      <c r="H78" s="2"/>
      <c r="I78" s="2"/>
      <c r="J78" s="2"/>
      <c r="K78" s="2"/>
      <c r="L78" s="2"/>
      <c r="M78" s="2"/>
      <c r="N78" s="2"/>
      <c r="O78" s="1"/>
      <c r="P78" s="1"/>
      <c r="Q78" s="2"/>
    </row>
    <row r="79" spans="1:17" ht="14.45" x14ac:dyDescent="0.3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ht="14.45" x14ac:dyDescent="0.3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ht="14.45" x14ac:dyDescent="0.35">
      <c r="A85" s="2"/>
      <c r="B85" s="2"/>
      <c r="C85" s="1" t="s">
        <v>107</v>
      </c>
      <c r="D85" s="2"/>
      <c r="E85" s="2"/>
      <c r="F85" s="2"/>
      <c r="G85" s="2"/>
      <c r="H85" s="2"/>
      <c r="I85" s="2"/>
      <c r="J85" s="2"/>
      <c r="K85" s="2"/>
      <c r="L85" s="2"/>
      <c r="M85" s="2"/>
      <c r="N85" s="2"/>
      <c r="O85" s="1"/>
      <c r="P85" s="1"/>
      <c r="Q85" s="2"/>
    </row>
    <row r="86" spans="1:17" ht="14.45" x14ac:dyDescent="0.35">
      <c r="A86" s="2"/>
      <c r="B86" s="2"/>
      <c r="C86" s="1" t="s">
        <v>83</v>
      </c>
      <c r="D86" s="2"/>
      <c r="E86" s="2"/>
      <c r="F86" s="2"/>
      <c r="G86" s="2"/>
      <c r="H86" s="2"/>
      <c r="I86" s="2"/>
      <c r="J86" s="2"/>
      <c r="K86" s="2"/>
      <c r="L86" s="2"/>
      <c r="M86" s="2"/>
      <c r="N86" s="2"/>
      <c r="O86" s="1"/>
      <c r="P86" s="1"/>
      <c r="Q86" s="2"/>
    </row>
    <row r="87" spans="1:17" ht="14.45" x14ac:dyDescent="0.35">
      <c r="A87" s="2"/>
      <c r="B87" s="2"/>
      <c r="C87" s="1" t="s">
        <v>84</v>
      </c>
      <c r="D87" s="2"/>
      <c r="E87" s="2"/>
      <c r="F87" s="2"/>
      <c r="G87" s="2"/>
      <c r="H87" s="2"/>
      <c r="I87" s="2"/>
      <c r="J87" s="2"/>
      <c r="K87" s="2"/>
      <c r="L87" s="2"/>
      <c r="M87" s="2"/>
      <c r="N87" s="2"/>
      <c r="O87" s="1"/>
      <c r="P87" s="1"/>
      <c r="Q87" s="2"/>
    </row>
    <row r="88" spans="1:17" ht="14.45" x14ac:dyDescent="0.3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ht="14.45" x14ac:dyDescent="0.35">
      <c r="A100" s="2"/>
      <c r="B100" s="2"/>
      <c r="C100" s="1" t="s">
        <v>72</v>
      </c>
      <c r="D100" s="2"/>
      <c r="E100" s="2"/>
      <c r="F100" s="2"/>
      <c r="G100" s="2"/>
      <c r="H100" s="2"/>
      <c r="I100" s="2"/>
      <c r="J100" s="2"/>
      <c r="K100" s="2"/>
      <c r="L100" s="2"/>
      <c r="M100" s="2"/>
      <c r="N100" s="2"/>
      <c r="O100" s="1"/>
      <c r="P100" s="1"/>
      <c r="Q100" s="2"/>
    </row>
    <row r="101" spans="1:17" ht="14.45" x14ac:dyDescent="0.3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ht="14.45" x14ac:dyDescent="0.3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6"/>
      <c r="D108" s="2"/>
      <c r="E108" s="2"/>
      <c r="F108" s="2"/>
      <c r="G108" s="2"/>
      <c r="H108" s="2"/>
      <c r="I108" s="2"/>
      <c r="J108" s="2"/>
      <c r="K108" s="2"/>
      <c r="L108" s="2"/>
      <c r="M108" s="2"/>
      <c r="N108" s="2"/>
      <c r="O108" s="1"/>
      <c r="P108" s="1"/>
      <c r="Q108" s="2"/>
    </row>
    <row r="109" spans="1:17" x14ac:dyDescent="0.25">
      <c r="A109" s="2"/>
      <c r="B109" s="2"/>
      <c r="C109" s="1" t="s">
        <v>142</v>
      </c>
      <c r="D109" s="2"/>
      <c r="E109" s="2"/>
      <c r="F109" s="2"/>
      <c r="G109" s="2"/>
      <c r="H109" s="2"/>
      <c r="I109" s="2"/>
      <c r="J109" s="2"/>
      <c r="K109" s="2"/>
      <c r="L109" s="2"/>
      <c r="M109" s="2"/>
      <c r="N109" s="2"/>
      <c r="O109" s="1"/>
      <c r="P109" s="1"/>
      <c r="Q109" s="2"/>
    </row>
    <row r="110" spans="1:17" x14ac:dyDescent="0.25">
      <c r="A110" s="2"/>
      <c r="B110" s="2"/>
      <c r="C110" s="1" t="s">
        <v>141</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6"/>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20</vt:i4>
      </vt:variant>
    </vt:vector>
  </HeadingPairs>
  <TitlesOfParts>
    <vt:vector size="23" baseType="lpstr">
      <vt:lpstr>Matriz Plan de Acción DEJEV</vt:lpstr>
      <vt:lpstr>Instrucciones</vt:lpstr>
      <vt:lpstr>No eliminar</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2020-02-04T19:39:44Z</cp:lastPrinted>
  <dcterms:created xsi:type="dcterms:W3CDTF">2019-02-06T15:12:26Z</dcterms:created>
  <dcterms:modified xsi:type="dcterms:W3CDTF">2020-08-04T14:32:10Z</dcterms:modified>
</cp:coreProperties>
</file>