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defaultThemeVersion="166925"/>
  <mc:AlternateContent xmlns:mc="http://schemas.openxmlformats.org/markup-compatibility/2006">
    <mc:Choice Requires="x15">
      <x15ac:absPath xmlns:x15ac="http://schemas.microsoft.com/office/spreadsheetml/2010/11/ac" url="C:\Users\juan.tobon\Documents\Archivos JGT\2018 Planeacion\2018 Plan de Accion ART y Dependencias\1er Seguimiento\A publicar\"/>
    </mc:Choice>
  </mc:AlternateContent>
  <bookViews>
    <workbookView xWindow="0" yWindow="0" windowWidth="21600" windowHeight="8910" xr2:uid="{00000000-000D-0000-FFFF-FFFF00000000}"/>
  </bookViews>
  <sheets>
    <sheet name="PLAN ACCIÓN" sheetId="1" r:id="rId1"/>
    <sheet name="Listas" sheetId="2" state="hidden" r:id="rId2"/>
  </sheets>
  <definedNames>
    <definedName name="Administrativo">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0" i="1" l="1"/>
  <c r="AB59" i="1" l="1"/>
  <c r="AB50" i="1"/>
  <c r="AB47" i="1"/>
  <c r="AB45" i="1"/>
  <c r="AB35" i="1"/>
  <c r="AB34" i="1"/>
  <c r="AB32" i="1"/>
  <c r="AB30" i="1"/>
  <c r="AB20" i="1"/>
  <c r="AB14" i="1"/>
  <c r="AB13" i="1" l="1"/>
  <c r="AB46" i="1" l="1"/>
  <c r="AB51" i="1"/>
  <c r="AB48" i="1"/>
  <c r="AB21" i="1"/>
  <c r="AB57" i="1"/>
  <c r="AB36" i="1"/>
  <c r="C30" i="1" l="1"/>
  <c r="C10" i="1" l="1"/>
  <c r="C56" i="1" l="1"/>
  <c r="C27" i="1"/>
  <c r="C25" i="1"/>
  <c r="C14" i="1"/>
</calcChain>
</file>

<file path=xl/sharedStrings.xml><?xml version="1.0" encoding="utf-8"?>
<sst xmlns="http://schemas.openxmlformats.org/spreadsheetml/2006/main" count="236" uniqueCount="164">
  <si>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</si>
  <si>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</si>
  <si>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</si>
  <si>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</si>
  <si>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</si>
  <si>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</si>
  <si>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</si>
  <si>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</si>
  <si>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</si>
  <si>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</si>
  <si>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</si>
  <si>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</si>
  <si>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</si>
  <si>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</si>
  <si>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</si>
  <si>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</si>
  <si>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</si>
  <si>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</si>
  <si>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</si>
  <si>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</si>
  <si>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</si>
  <si>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</si>
  <si>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</si>
  <si>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</si>
  <si>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</si>
  <si>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</si>
  <si>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</si>
  <si>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</si>
  <si>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</si>
  <si>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</si>
  <si>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</si>
  <si>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</si>
  <si>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</si>
  <si>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</si>
  <si>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</si>
  <si>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</si>
  <si>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</si>
  <si>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</si>
  <si>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</si>
  <si>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</si>
  <si>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</si>
  <si>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</si>
  <si>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</si>
  <si>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</si>
  <si>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</si>
  <si>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</si>
  <si>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</si>
  <si>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</si>
  <si>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</si>
  <si>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</si>
  <si>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</si>
  <si>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</si>
  <si>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</si>
  <si>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</si>
  <si>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</si>
  <si>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</si>
  <si>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</si>
  <si>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</si>
  <si>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</si>
  <si>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</si>
  <si>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</si>
  <si>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</si>
  <si>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</si>
  <si>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</si>
  <si>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</si>
  <si>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</si>
  <si>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</si>
  <si>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</si>
  <si>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</si>
  <si>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</si>
  <si>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</si>
  <si>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</si>
  <si>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</si>
  <si>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</si>
  <si>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Asistir a Comités Sectoriales de Control Interno</t>
  </si>
  <si>
    <t>Asistir a Comité de Dirección de la ART</t>
  </si>
  <si>
    <t>Elaboración del Plan Anual de Auditorias</t>
  </si>
  <si>
    <t>Asistir a Comité de Contratación</t>
  </si>
  <si>
    <t>Asistir a Comité de Desarrollo Administrativo</t>
  </si>
  <si>
    <t>Asistir a Comité de Evaluación de Bienes</t>
  </si>
  <si>
    <t>Asistir a Comité de Sostenibilidad Contable</t>
  </si>
  <si>
    <t>Elaborar y difundir Campañas de autocontrol (Sensibilizaciones / Capacitaciones)</t>
  </si>
  <si>
    <t>Realizar seguimiento envío información de Convenios de Cooperación DIAN.</t>
  </si>
  <si>
    <t>Realizar seguimiento a la relación de acreencias a favor de la ART pendientes de pago</t>
  </si>
  <si>
    <t>Realizar seguimiento a los contratos o convenios vigentes que hayan suscrito con terceros para la Administración de Recursos de la ART</t>
  </si>
  <si>
    <t>Seguimiento cumplimiento de ley de Cuotas 581/2000</t>
  </si>
  <si>
    <t>Recibir las solicitudes de los entes de control, brindar asesoría y acompañamiento, coordinar con los líderes de los procesos las respuestas correspondientes y hacer seguimiento de los requerimientos de información de Entes Externos de Control</t>
  </si>
  <si>
    <t>Coordinar con los líderes de los procesos la elaboración de los planes de mejoramiento y, asesorar sobre metodologías para realizar un adecuado análisis e identificación de causas.</t>
  </si>
  <si>
    <t>Evaluaciones de riesgos identificados conforme al Plan de Implementación del MIPG ( diseño, ejecución, nivel de madurez, efectividad de controles)</t>
  </si>
  <si>
    <t>Seguimiento al Mapa de Riesgos y Plan de Manejo de Riesgos por proceso</t>
  </si>
  <si>
    <t>Arqueos de caja menor</t>
  </si>
  <si>
    <t xml:space="preserve">Informe de Seguimiento a la gestión de PQRSD </t>
  </si>
  <si>
    <t>Informe de Seguimiento al Plan Estratégico Institucional y Plan de Acción de la ART</t>
  </si>
  <si>
    <t>Informe de Seguimiento a las estrategias del Plan Anticorrupción y de Atención al Ciudadano, y Riesgos de Corrupción</t>
  </si>
  <si>
    <t>Informe de Seguimiento a la ejecución Presupuestal</t>
  </si>
  <si>
    <t>Informe de Seguimiento al Plan de Acción de las Dependencias de la ART 2018</t>
  </si>
  <si>
    <t xml:space="preserve">Informe de Seguimiento al Plan de Eficiencia Administrativa y Cero Papel </t>
  </si>
  <si>
    <t>Informe de  Seguimiento a la implementación del MIPG</t>
  </si>
  <si>
    <t>Informe de Seguimiento a las Funciones del Comité de Conciliaciones</t>
  </si>
  <si>
    <t>Informe de  Seguimiento al Sistema Integrado de Información Financiera, SIIF Nación.</t>
  </si>
  <si>
    <t>Informe de seguimiento a los acuerdos de gestión</t>
  </si>
  <si>
    <t>Informe pormenorizado del estado del control interno de la ART y publicación en la página Web.</t>
  </si>
  <si>
    <t>Informe de Austeridad del gasto y reporte al Representante Legal</t>
  </si>
  <si>
    <t>Informe Anual Rendición de Cuentas Fiscal -Contraloría General de la República - SIRECI -</t>
  </si>
  <si>
    <t>Informe de la Gestión Contractual - Sistema de Información de Rendición Electrónica de la Cuenta e Informes SIRECI</t>
  </si>
  <si>
    <t>Informe Rendición de Cuentas CGR Personal y Costos</t>
  </si>
  <si>
    <t>Informe Ejecutivo Anual del Sistema de Control Interno (FURAG)</t>
  </si>
  <si>
    <t>Informe sobre cumplimiento de normas en materia de derechos de autor sobre software - Anual (Unidad Administrativa Especial de Derechos de Autor)</t>
  </si>
  <si>
    <t>Certificación sobre el resultado de la verificación de cumplimiento de las obligaciones de cada uno de los usuarios del Sistema Único de Gestión e Información Litigiosa del Estado - Sistema Ekogui -</t>
  </si>
  <si>
    <t>Informe de Seguimiento a la Función Disciplinaria</t>
  </si>
  <si>
    <t>Seguimiento a "Acta de Informe de Gestión"</t>
  </si>
  <si>
    <t>Auditorias a procesos</t>
  </si>
  <si>
    <t>Seguimiento a los indicadores de gestión del Grupo de Control Interno</t>
  </si>
  <si>
    <t>Reuniones operativas del GITCI</t>
  </si>
  <si>
    <t>Ajuste de Proceso, procedimientos y formatos del proceso de  evaluación de la ART</t>
  </si>
  <si>
    <t>Realizar reportes al avance al Plan de Acción de Control Interno.</t>
  </si>
  <si>
    <t>Actualizaciones al Normograma del proceso de Evaluación a la Oficina Asesora Jurídica</t>
  </si>
  <si>
    <t>Elaboración de Informe de Gestión Anual de Control Interno</t>
  </si>
  <si>
    <t>Participación en actividades de formación o capacitación en temas de control interno</t>
  </si>
  <si>
    <t>Actas de Comité</t>
  </si>
  <si>
    <t xml:space="preserve">Actas de Comité  - Invitación Correo Electrónico. </t>
  </si>
  <si>
    <t>Realizar Acompañamientos y/o Asesorías Procesos</t>
  </si>
  <si>
    <t xml:space="preserve">Asesorías / formación en riesgos sobre metodología y herramientas. </t>
  </si>
  <si>
    <t>Seguimiento al Sistema Único de Información de Personal SIGEP</t>
  </si>
  <si>
    <t>Evaluación a la Gestión por dependencias vigencia anterior</t>
  </si>
  <si>
    <t>Informe Evaluación del Sistema de Control Interno Contable - Anual (Contaduría General de la Nación) - CHIP</t>
  </si>
  <si>
    <t>Objetivo Estratégico</t>
  </si>
  <si>
    <t xml:space="preserve">Comités de Coordinación del Sistema de Control Interno </t>
  </si>
  <si>
    <t>Asistir a Comité de Conciliación y defensa judicial</t>
  </si>
  <si>
    <t xml:space="preserve">Actas de Comité - Invitación Correo Electrónico. </t>
  </si>
  <si>
    <t>Listado de Asistencia</t>
  </si>
  <si>
    <t>Presentaciones Campañas</t>
  </si>
  <si>
    <t>Informe</t>
  </si>
  <si>
    <t xml:space="preserve">Informe </t>
  </si>
  <si>
    <t>Acta de Gestión</t>
  </si>
  <si>
    <t>Informes</t>
  </si>
  <si>
    <t>Formato Indicadores</t>
  </si>
  <si>
    <t>Formato de Arqueo de Caja</t>
  </si>
  <si>
    <t>Formato Plan de Acción</t>
  </si>
  <si>
    <t>Memorando y matriz de Normas</t>
  </si>
  <si>
    <t xml:space="preserve"> Listado de Asistencia</t>
  </si>
  <si>
    <t>Proceso y procedimientos</t>
  </si>
  <si>
    <t>Oficios</t>
  </si>
  <si>
    <t>Certificación del Reporte de la Cuenta</t>
  </si>
  <si>
    <t>Certificación del Reporte de la Cuenta CGR</t>
  </si>
  <si>
    <t>Certificación del Reporte de la Dirección de Derechos de Autor - Formato de Informe</t>
  </si>
  <si>
    <t>Actas de Reunión - Listado de Asistencia</t>
  </si>
  <si>
    <t>A la espera que la Dirección agende la fecha del comité Coordinador del Sistema de Control Interno para aprobación del Plan Anual de Auditorias</t>
  </si>
  <si>
    <t>Actividad por demanda</t>
  </si>
  <si>
    <t>Evaluacion GIT Regionales</t>
  </si>
  <si>
    <t>PLAN ANUAL DE AUDITORIAS INTERNAS PAAI</t>
  </si>
  <si>
    <t>Acta de comité N° 1 12/03/2018</t>
  </si>
  <si>
    <t>Actividad por demanda (el 12/03/2018)</t>
  </si>
  <si>
    <t>Actividad por demanda: 10 requerimientos auditoría Regular CGR, 3 solicitudes de la CGR; 7 de la Procuraduría, 1 Defensoría del Pueblo, 1 Secretaría de Transparencia y 1 Ministerio de Hacienda</t>
  </si>
  <si>
    <t>"El DAFP establece que el Informe Ejecutivo Anual inicialmente reglamentado a través del artículo 2.2.21.2.5 del Decreto 1083 de 2015, fue modificado por el Decreto 1499 de 2017, razón por la cual será a través del aplicativo FURAG que se estará recolectando la información sobre el avance del Sistema de Control Interno en todas las entidades, por tratarse de una dimensión del Modelo Integrado de Planeación y Gestión MIPG.
Finalmente, en cuanto a la periodicidad para este reporte, será necesario estar atentos a nuestra página web, donde oportunamente estaremos informando los lineamientos correspondientes que imparta el Consejo para la Gestión y el Desempeño Institucional.
A corte 31 de marzo de la presente vigencia el DAFP no establecido las fechas de presentación del informe, con lo cual se afecta el cronograma de Actividades Plan Anual de Auditaría Interna PAAI del GIT de Control Interno"</t>
  </si>
  <si>
    <t>Se envió a la Agencia Nacional de Defensa Juridica Radicado 20181300016221</t>
  </si>
  <si>
    <t>Se público en la Página Web Institucional</t>
  </si>
  <si>
    <t>El informe se encuentra en revisión</t>
  </si>
  <si>
    <t>Actividad por demanda: Acompañamiento a Subasta Inversa y a lineamentos proceso electoral .</t>
  </si>
  <si>
    <t>Se diseño y se divulgo en correros electrónicos y en los fondos de escritorio equipos de computo.</t>
  </si>
  <si>
    <t>Actividad por demanda: Uno en enero, dos en febrero y dos en marzo</t>
  </si>
  <si>
    <t>Se envia a la Oficina de Planeación  el reporte del primer trimestre</t>
  </si>
  <si>
    <t>La DAFP con el Decreto 484 del 24 de marzo de 2017: “Por el cual se modifican unos artículos del Título 16 del Decreto 1083 de 2015, Único Reglamentario del Sector de Función Pública”, en específico lo concerniente a la presentación de la Declaración de Bienes y Rentas, a lo que el artículo 2°, precisa lo siguiente:
"Artículo 2.2.16.4. Actualización de la declaración de bienes y rentas y de la actividad económica. La actualización de la declaración de bienes y rentas y de la actividad económica será efectuada a través del Sistema de Información y Gestión de Empleo Público-SIGEP y presentada por los servidores públicos para cada anualidad en el siguiente orden:
a) Servidores públicos de las entidades y organismos públicos de orden nacional entre el 10 de abril y el 31 de mayo de cada vigencia.(…)”  Lo cual  afecta el cronograma de Actividades Plan Anual de Auditaría Interna PAAI del GIT de Control Interno, y  se realizara el primer seguimiento en el mes de junio.</t>
  </si>
  <si>
    <t>Avance Meta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</si>
</sst>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
  </numFmts>
  <fonts count="17"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sz val="14"/>
      <name val="Arial"/>
      <family val="2"/>
    </font>
  </fonts>
  <fills count="14">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9" tint="0.59999389629810485"/>
        <bgColor indexed="41"/>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4" fillId="0" borderId="0">
      <alignment horizontal="left" wrapText="1"/>
    </xf>
  </cellStyleXfs>
  <cellXfs count="130">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14" fontId="4" fillId="8" borderId="13" xfId="0" applyNumberFormat="1" applyFont="1" applyFill="1" applyBorder="1" applyAlignment="1" applyProtection="1">
      <alignment horizontal="center" vertical="center" wrapText="1"/>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9" fontId="4" fillId="0" borderId="25" xfId="0" applyNumberFormat="1" applyFont="1" applyBorder="1" applyAlignment="1" applyProtection="1">
      <alignment vertical="center" wrapText="1"/>
      <protection locked="0"/>
    </xf>
    <xf numFmtId="14" fontId="4" fillId="8" borderId="1" xfId="0" applyNumberFormat="1" applyFont="1" applyFill="1" applyBorder="1" applyAlignment="1" applyProtection="1">
      <alignment horizontal="center" vertical="center" wrapText="1"/>
    </xf>
    <xf numFmtId="0" fontId="4" fillId="0" borderId="0" xfId="0" applyFont="1" applyFill="1" applyAlignment="1" applyProtection="1">
      <alignment vertical="center" wrapText="1"/>
    </xf>
    <xf numFmtId="44" fontId="10" fillId="9" borderId="1" xfId="1" applyFont="1" applyFill="1" applyBorder="1" applyAlignment="1">
      <alignment horizontal="left" vertical="center" wrapText="1"/>
    </xf>
    <xf numFmtId="0" fontId="0" fillId="9" borderId="0" xfId="0" applyFill="1"/>
    <xf numFmtId="44" fontId="11" fillId="9" borderId="1" xfId="1" applyFont="1" applyFill="1" applyBorder="1" applyAlignment="1">
      <alignment horizontal="left" vertical="center" wrapText="1"/>
    </xf>
    <xf numFmtId="0" fontId="1" fillId="9" borderId="0" xfId="0" applyFont="1" applyFill="1"/>
    <xf numFmtId="44"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15" fillId="0" borderId="13"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vertical="center" wrapText="1"/>
    </xf>
    <xf numFmtId="164" fontId="16" fillId="0" borderId="13" xfId="0" applyNumberFormat="1" applyFont="1" applyFill="1" applyBorder="1" applyAlignment="1" applyProtection="1">
      <alignment horizontal="left" vertical="center" wrapText="1"/>
    </xf>
    <xf numFmtId="0" fontId="5" fillId="10" borderId="2"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18" xfId="0" applyFont="1" applyFill="1" applyBorder="1" applyAlignment="1" applyProtection="1">
      <alignment horizontal="center" vertical="center" wrapText="1"/>
    </xf>
    <xf numFmtId="14" fontId="4" fillId="8" borderId="9" xfId="0" applyNumberFormat="1" applyFont="1" applyFill="1" applyBorder="1" applyAlignment="1" applyProtection="1">
      <alignment horizontal="center" vertical="center" wrapText="1"/>
    </xf>
    <xf numFmtId="164" fontId="16" fillId="0" borderId="9" xfId="0" applyNumberFormat="1" applyFont="1" applyFill="1" applyBorder="1" applyAlignment="1" applyProtection="1">
      <alignment vertical="center" wrapText="1"/>
    </xf>
    <xf numFmtId="0" fontId="15" fillId="0" borderId="9"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164" fontId="16" fillId="0" borderId="13" xfId="0" applyNumberFormat="1" applyFont="1" applyFill="1" applyBorder="1" applyAlignment="1" applyProtection="1">
      <alignment vertical="center" wrapText="1"/>
    </xf>
    <xf numFmtId="9" fontId="4" fillId="0" borderId="11" xfId="0" applyNumberFormat="1" applyFont="1" applyBorder="1" applyAlignment="1" applyProtection="1">
      <alignment vertical="center" wrapText="1"/>
      <protection locked="0"/>
    </xf>
    <xf numFmtId="14" fontId="4" fillId="9" borderId="13"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9" fontId="4" fillId="0" borderId="4" xfId="0" applyNumberFormat="1" applyFont="1" applyFill="1" applyBorder="1" applyAlignment="1" applyProtection="1">
      <alignment horizontal="center" vertical="center" wrapText="1"/>
    </xf>
    <xf numFmtId="9" fontId="4" fillId="0" borderId="28" xfId="0" applyNumberFormat="1" applyFont="1" applyFill="1" applyBorder="1" applyAlignment="1" applyProtection="1">
      <alignment horizontal="center" vertical="center" wrapText="1"/>
    </xf>
    <xf numFmtId="0" fontId="5" fillId="10" borderId="5" xfId="0" applyFont="1" applyFill="1" applyBorder="1" applyAlignment="1" applyProtection="1">
      <alignment horizontal="center" vertical="center" wrapText="1"/>
    </xf>
    <xf numFmtId="0" fontId="4" fillId="0" borderId="35" xfId="0" applyFont="1" applyBorder="1" applyAlignment="1" applyProtection="1">
      <alignment vertical="center" wrapText="1"/>
    </xf>
    <xf numFmtId="0" fontId="5" fillId="10" borderId="43" xfId="0" applyFont="1" applyFill="1" applyBorder="1" applyAlignment="1" applyProtection="1">
      <alignment horizontal="center" vertical="center" wrapText="1"/>
    </xf>
    <xf numFmtId="14" fontId="4" fillId="8" borderId="14" xfId="0" applyNumberFormat="1" applyFont="1" applyFill="1" applyBorder="1" applyAlignment="1" applyProtection="1">
      <alignment horizontal="center" vertical="center" wrapText="1"/>
    </xf>
    <xf numFmtId="0" fontId="4" fillId="9" borderId="14"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9" borderId="10"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2" borderId="50" xfId="0" applyFont="1" applyFill="1" applyBorder="1" applyAlignment="1" applyProtection="1">
      <alignment horizontal="center" vertical="center" wrapText="1"/>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9" fontId="4" fillId="0" borderId="1" xfId="0" applyNumberFormat="1" applyFont="1" applyFill="1" applyBorder="1" applyAlignment="1" applyProtection="1">
      <alignment vertical="center" wrapText="1"/>
      <protection locked="0"/>
    </xf>
    <xf numFmtId="9" fontId="4" fillId="0" borderId="9" xfId="0" applyNumberFormat="1" applyFont="1" applyFill="1" applyBorder="1" applyAlignment="1" applyProtection="1">
      <alignment vertical="center" wrapText="1"/>
      <protection locked="0"/>
    </xf>
    <xf numFmtId="0" fontId="6" fillId="3" borderId="29" xfId="0" applyFont="1" applyFill="1" applyBorder="1" applyAlignment="1" applyProtection="1">
      <alignment horizontal="center" vertical="center" wrapText="1"/>
    </xf>
    <xf numFmtId="0" fontId="6" fillId="3" borderId="51" xfId="0" applyFont="1" applyFill="1" applyBorder="1" applyAlignment="1" applyProtection="1">
      <alignment horizontal="center" vertical="center" wrapText="1"/>
    </xf>
    <xf numFmtId="0" fontId="7" fillId="4" borderId="49" xfId="0" applyFont="1" applyFill="1" applyBorder="1" applyAlignment="1" applyProtection="1">
      <alignment horizontal="center" vertical="center" wrapText="1"/>
    </xf>
    <xf numFmtId="0" fontId="4" fillId="0" borderId="16" xfId="0" applyFont="1" applyFill="1" applyBorder="1" applyAlignment="1" applyProtection="1">
      <alignment vertical="center" wrapText="1"/>
      <protection locked="0"/>
    </xf>
    <xf numFmtId="0" fontId="4" fillId="0" borderId="37" xfId="0" applyFont="1" applyBorder="1" applyAlignment="1" applyProtection="1">
      <alignment vertical="center" wrapText="1"/>
    </xf>
    <xf numFmtId="0" fontId="4" fillId="0" borderId="39" xfId="0" applyFont="1" applyBorder="1" applyAlignment="1" applyProtection="1">
      <alignment vertical="center" wrapText="1"/>
    </xf>
    <xf numFmtId="9" fontId="4" fillId="0" borderId="15" xfId="0" applyNumberFormat="1" applyFont="1" applyFill="1" applyBorder="1" applyAlignment="1" applyProtection="1">
      <alignment horizontal="center" vertical="center" wrapText="1"/>
      <protection locked="0"/>
    </xf>
    <xf numFmtId="9" fontId="4" fillId="0" borderId="16" xfId="0" applyNumberFormat="1" applyFont="1" applyFill="1" applyBorder="1" applyAlignment="1" applyProtection="1">
      <alignment vertical="center" wrapText="1"/>
      <protection locked="0"/>
    </xf>
    <xf numFmtId="0" fontId="4" fillId="0" borderId="24" xfId="0" applyFont="1" applyFill="1" applyBorder="1" applyAlignment="1" applyProtection="1">
      <alignment vertical="center" wrapText="1"/>
      <protection locked="0"/>
    </xf>
    <xf numFmtId="9" fontId="4" fillId="0" borderId="25" xfId="0" applyNumberFormat="1" applyFont="1" applyFill="1" applyBorder="1" applyAlignment="1" applyProtection="1">
      <alignment vertical="center" wrapText="1"/>
      <protection locked="0"/>
    </xf>
    <xf numFmtId="0" fontId="4" fillId="0" borderId="24" xfId="0" applyFont="1" applyFill="1" applyBorder="1" applyAlignment="1" applyProtection="1">
      <alignment horizontal="right" vertical="center" wrapText="1"/>
      <protection locked="0"/>
    </xf>
    <xf numFmtId="9" fontId="4" fillId="0" borderId="24" xfId="0" applyNumberFormat="1" applyFont="1" applyFill="1" applyBorder="1" applyAlignment="1" applyProtection="1">
      <alignment vertical="center" wrapText="1"/>
      <protection locked="0"/>
    </xf>
    <xf numFmtId="0" fontId="4" fillId="0" borderId="24" xfId="0" applyFont="1" applyFill="1" applyBorder="1" applyAlignment="1" applyProtection="1">
      <alignment horizontal="center" vertical="center" wrapText="1"/>
      <protection locked="0"/>
    </xf>
    <xf numFmtId="0" fontId="4" fillId="0" borderId="8"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52" xfId="0" applyFont="1" applyBorder="1" applyAlignment="1" applyProtection="1">
      <alignment vertical="center" wrapText="1"/>
      <protection locked="0"/>
    </xf>
    <xf numFmtId="0" fontId="4" fillId="0" borderId="38"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4" fillId="0" borderId="54" xfId="0" applyFont="1" applyBorder="1" applyAlignment="1" applyProtection="1">
      <alignment vertical="center" wrapText="1"/>
      <protection locked="0"/>
    </xf>
    <xf numFmtId="0" fontId="4" fillId="0" borderId="36"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9" fillId="7" borderId="40"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9" borderId="27" xfId="0" applyFont="1" applyFill="1" applyBorder="1" applyAlignment="1" applyProtection="1">
      <alignment horizontal="center" vertical="center" wrapText="1"/>
    </xf>
    <xf numFmtId="0" fontId="4" fillId="9" borderId="41" xfId="0" applyFont="1" applyFill="1" applyBorder="1" applyAlignment="1" applyProtection="1">
      <alignment horizontal="center" vertical="center" wrapText="1"/>
    </xf>
    <xf numFmtId="0" fontId="4" fillId="9" borderId="42"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15" fillId="0" borderId="48" xfId="0" applyFont="1" applyFill="1" applyBorder="1" applyAlignment="1" applyProtection="1">
      <alignment horizontal="center" vertical="center" wrapText="1"/>
    </xf>
    <xf numFmtId="0" fontId="5" fillId="12" borderId="17" xfId="0" applyFont="1" applyFill="1" applyBorder="1" applyAlignment="1" applyProtection="1">
      <alignment horizontal="center" vertical="center" wrapText="1"/>
    </xf>
    <xf numFmtId="0" fontId="5" fillId="12" borderId="26" xfId="0"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13" borderId="29" xfId="0" applyFont="1" applyFill="1" applyBorder="1" applyAlignment="1" applyProtection="1">
      <alignment horizontal="center" vertical="center" wrapText="1"/>
    </xf>
    <xf numFmtId="0" fontId="5" fillId="13" borderId="16" xfId="0" applyFont="1" applyFill="1" applyBorder="1" applyAlignment="1" applyProtection="1">
      <alignment horizontal="center" vertical="center" wrapText="1"/>
    </xf>
    <xf numFmtId="0" fontId="5" fillId="13" borderId="17" xfId="0" applyFont="1" applyFill="1" applyBorder="1" applyAlignment="1" applyProtection="1">
      <alignment horizontal="center" vertical="center" wrapText="1"/>
    </xf>
  </cellXfs>
  <cellStyles count="3">
    <cellStyle name="Moneda" xfId="1" builtinId="4"/>
    <cellStyle name="Normal" xfId="0" builtinId="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54980</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62"/>
  <sheetViews>
    <sheetView showGridLines="0" tabSelected="1" zoomScale="80" zoomScaleNormal="80" workbookViewId="0">
      <selection activeCell="AG1" sqref="AG1:AO1048576"/>
    </sheetView>
  </sheetViews>
  <sheetFormatPr baseColWidth="10" defaultColWidth="11.42578125" defaultRowHeight="12.75" x14ac:dyDescent="0.25"/>
  <cols>
    <col min="1" max="1" width="6.42578125" style="1" bestFit="1" customWidth="1"/>
    <col min="2" max="2" width="41.28515625" style="1" customWidth="1"/>
    <col min="3" max="3" width="43.140625" style="17" customWidth="1"/>
    <col min="4" max="4" width="22.7109375" style="17" customWidth="1"/>
    <col min="5" max="6" width="10.42578125" style="17" customWidth="1"/>
    <col min="7" max="7" width="7.85546875" style="1" customWidth="1"/>
    <col min="8" max="8" width="29.28515625" style="1" customWidth="1"/>
    <col min="9" max="9" width="13.28515625" style="1" customWidth="1"/>
    <col min="10" max="10" width="16.42578125" style="1" customWidth="1"/>
    <col min="11" max="11" width="23.42578125" style="1" customWidth="1"/>
    <col min="12" max="12" width="17" style="1" customWidth="1"/>
    <col min="13" max="13" width="33.140625" style="1" customWidth="1"/>
    <col min="14" max="15" width="28.85546875" style="1" customWidth="1"/>
    <col min="16" max="18" width="18.28515625" style="1" customWidth="1"/>
    <col min="19" max="27" width="18.28515625" style="1" hidden="1" customWidth="1"/>
    <col min="28" max="28" width="11.42578125" style="1"/>
    <col min="29" max="29" width="1" style="1" customWidth="1"/>
    <col min="30" max="32" width="21.85546875" style="1" customWidth="1"/>
    <col min="33" max="41" width="21.85546875" style="1" hidden="1" customWidth="1"/>
    <col min="42" max="42" width="11.42578125" style="1" customWidth="1"/>
    <col min="43" max="43" width="1" style="1" customWidth="1"/>
    <col min="44" max="44" width="117.28515625" style="1" customWidth="1"/>
    <col min="45" max="16384" width="11.42578125" style="1"/>
  </cols>
  <sheetData>
    <row r="1" spans="1:44" ht="20.25" x14ac:dyDescent="0.25">
      <c r="A1" s="121"/>
      <c r="B1" s="121"/>
      <c r="C1" s="121"/>
      <c r="D1" s="122" t="s">
        <v>0</v>
      </c>
      <c r="E1" s="122"/>
      <c r="F1" s="122"/>
      <c r="G1" s="122"/>
      <c r="H1" s="122"/>
      <c r="I1" s="122"/>
      <c r="J1" s="122"/>
      <c r="K1" s="122"/>
      <c r="L1" s="122"/>
      <c r="M1" s="122"/>
      <c r="N1" s="122"/>
    </row>
    <row r="2" spans="1:44" ht="20.25" x14ac:dyDescent="0.25">
      <c r="A2" s="121"/>
      <c r="B2" s="121"/>
      <c r="C2" s="121"/>
      <c r="D2" s="122" t="s">
        <v>1</v>
      </c>
      <c r="E2" s="122"/>
      <c r="F2" s="122"/>
      <c r="G2" s="122"/>
      <c r="H2" s="122"/>
      <c r="I2" s="122"/>
      <c r="J2" s="122"/>
      <c r="K2" s="122"/>
      <c r="L2" s="122"/>
      <c r="M2" s="122"/>
      <c r="N2" s="122"/>
    </row>
    <row r="4" spans="1:44" x14ac:dyDescent="0.25">
      <c r="A4" s="2"/>
      <c r="B4" s="2"/>
      <c r="C4" s="3"/>
      <c r="D4" s="3"/>
      <c r="E4" s="3"/>
      <c r="F4" s="3"/>
      <c r="G4" s="2"/>
      <c r="H4" s="2"/>
      <c r="I4" s="2"/>
      <c r="J4" s="2"/>
      <c r="K4" s="2"/>
      <c r="L4" s="2"/>
      <c r="M4" s="2"/>
      <c r="N4" s="2"/>
    </row>
    <row r="5" spans="1:44" x14ac:dyDescent="0.25">
      <c r="A5" s="2"/>
      <c r="B5" s="2"/>
      <c r="C5" s="123" t="s">
        <v>2</v>
      </c>
      <c r="D5" s="123"/>
      <c r="E5" s="123"/>
      <c r="F5" s="123"/>
      <c r="G5" s="123"/>
      <c r="H5" s="124" t="s">
        <v>43</v>
      </c>
      <c r="I5" s="125"/>
      <c r="J5" s="125"/>
      <c r="K5" s="126"/>
    </row>
    <row r="6" spans="1:44" x14ac:dyDescent="0.25">
      <c r="A6" s="2"/>
      <c r="B6" s="2"/>
      <c r="C6" s="4"/>
      <c r="D6" s="4"/>
      <c r="E6" s="4"/>
      <c r="F6" s="4"/>
      <c r="G6" s="5"/>
      <c r="H6" s="5"/>
      <c r="I6" s="5"/>
      <c r="J6" s="5"/>
      <c r="K6" s="5"/>
      <c r="L6" s="5"/>
      <c r="M6" s="5"/>
      <c r="N6" s="5"/>
    </row>
    <row r="7" spans="1:44" ht="18.75" thickBot="1" x14ac:dyDescent="0.3">
      <c r="A7" s="2"/>
      <c r="B7" s="2"/>
      <c r="C7" s="117" t="s">
        <v>4</v>
      </c>
      <c r="D7" s="118"/>
      <c r="E7" s="119"/>
      <c r="F7" s="86"/>
      <c r="G7" s="120" t="s">
        <v>70</v>
      </c>
      <c r="H7" s="120"/>
      <c r="I7" s="6"/>
      <c r="J7" s="6"/>
      <c r="K7" s="6"/>
      <c r="L7" s="6"/>
      <c r="M7" s="6"/>
    </row>
    <row r="8" spans="1:44" ht="15.75" thickBot="1" x14ac:dyDescent="0.3">
      <c r="A8" s="2"/>
      <c r="B8" s="2"/>
      <c r="C8" s="3"/>
      <c r="D8" s="3"/>
      <c r="E8" s="3"/>
      <c r="F8" s="3"/>
      <c r="G8" s="2"/>
      <c r="H8" s="2"/>
      <c r="I8" s="2"/>
      <c r="J8" s="2"/>
      <c r="K8" s="2"/>
      <c r="L8" s="2"/>
      <c r="M8" s="2"/>
      <c r="N8" s="2"/>
      <c r="P8" s="107" t="s">
        <v>5</v>
      </c>
      <c r="Q8" s="108"/>
      <c r="R8" s="108"/>
      <c r="S8" s="108"/>
      <c r="T8" s="108"/>
      <c r="U8" s="108"/>
      <c r="V8" s="108"/>
      <c r="W8" s="108"/>
      <c r="X8" s="108"/>
      <c r="Y8" s="108"/>
      <c r="Z8" s="108"/>
      <c r="AA8" s="108"/>
      <c r="AB8" s="109"/>
      <c r="AD8" s="110" t="s">
        <v>6</v>
      </c>
      <c r="AE8" s="111"/>
      <c r="AF8" s="111"/>
      <c r="AG8" s="111"/>
      <c r="AH8" s="111"/>
      <c r="AI8" s="111"/>
      <c r="AJ8" s="111"/>
      <c r="AK8" s="111"/>
      <c r="AL8" s="111"/>
      <c r="AM8" s="111"/>
      <c r="AN8" s="111"/>
      <c r="AO8" s="111"/>
      <c r="AP8" s="112"/>
    </row>
    <row r="9" spans="1:44" ht="39" thickBot="1" x14ac:dyDescent="0.3">
      <c r="A9" s="30" t="s">
        <v>7</v>
      </c>
      <c r="B9" s="44" t="s">
        <v>126</v>
      </c>
      <c r="C9" s="46" t="s">
        <v>8</v>
      </c>
      <c r="D9" s="127" t="s">
        <v>9</v>
      </c>
      <c r="E9" s="128" t="s">
        <v>10</v>
      </c>
      <c r="F9" s="129" t="s">
        <v>163</v>
      </c>
      <c r="G9" s="114" t="s">
        <v>11</v>
      </c>
      <c r="H9" s="115"/>
      <c r="I9" s="31" t="s">
        <v>12</v>
      </c>
      <c r="J9" s="31" t="s">
        <v>13</v>
      </c>
      <c r="K9" s="31" t="s">
        <v>14</v>
      </c>
      <c r="L9" s="31" t="s">
        <v>15</v>
      </c>
      <c r="M9" s="32" t="s">
        <v>16</v>
      </c>
      <c r="N9" s="51" t="s">
        <v>17</v>
      </c>
      <c r="O9" s="52" t="s">
        <v>71</v>
      </c>
      <c r="P9" s="57" t="s">
        <v>18</v>
      </c>
      <c r="Q9" s="58" t="s">
        <v>19</v>
      </c>
      <c r="R9" s="58" t="s">
        <v>20</v>
      </c>
      <c r="S9" s="58" t="s">
        <v>21</v>
      </c>
      <c r="T9" s="58" t="s">
        <v>22</v>
      </c>
      <c r="U9" s="58" t="s">
        <v>23</v>
      </c>
      <c r="V9" s="58" t="s">
        <v>24</v>
      </c>
      <c r="W9" s="58" t="s">
        <v>25</v>
      </c>
      <c r="X9" s="58" t="s">
        <v>26</v>
      </c>
      <c r="Y9" s="58" t="s">
        <v>27</v>
      </c>
      <c r="Z9" s="58" t="s">
        <v>28</v>
      </c>
      <c r="AA9" s="58" t="s">
        <v>29</v>
      </c>
      <c r="AB9" s="59" t="s">
        <v>30</v>
      </c>
      <c r="AC9" s="45"/>
      <c r="AD9" s="7" t="s">
        <v>18</v>
      </c>
      <c r="AE9" s="8" t="s">
        <v>19</v>
      </c>
      <c r="AF9" s="8" t="s">
        <v>20</v>
      </c>
      <c r="AG9" s="8" t="s">
        <v>21</v>
      </c>
      <c r="AH9" s="9" t="s">
        <v>22</v>
      </c>
      <c r="AI9" s="9" t="s">
        <v>23</v>
      </c>
      <c r="AJ9" s="8" t="s">
        <v>24</v>
      </c>
      <c r="AK9" s="9" t="s">
        <v>25</v>
      </c>
      <c r="AL9" s="9" t="s">
        <v>26</v>
      </c>
      <c r="AM9" s="9" t="s">
        <v>27</v>
      </c>
      <c r="AN9" s="8" t="s">
        <v>28</v>
      </c>
      <c r="AO9" s="9" t="s">
        <v>29</v>
      </c>
      <c r="AP9" s="10" t="s">
        <v>30</v>
      </c>
      <c r="AR9" s="85" t="s">
        <v>31</v>
      </c>
    </row>
    <row r="10" spans="1:44" ht="25.5" x14ac:dyDescent="0.25">
      <c r="A10" s="103">
        <v>1</v>
      </c>
      <c r="B10" s="89" t="s">
        <v>59</v>
      </c>
      <c r="C10" s="116" t="str">
        <f>+VLOOKUP($B10,Listas!$A$12:$B$18,2,FALSE)</f>
        <v>Políticas de buen gobierno definidas e implementadas</v>
      </c>
      <c r="D10" s="98" t="s">
        <v>150</v>
      </c>
      <c r="E10" s="41">
        <v>5</v>
      </c>
      <c r="F10" s="41"/>
      <c r="G10" s="36">
        <v>1</v>
      </c>
      <c r="H10" s="11" t="s">
        <v>127</v>
      </c>
      <c r="I10" s="11">
        <v>43160</v>
      </c>
      <c r="J10" s="11">
        <v>43465</v>
      </c>
      <c r="K10" s="27"/>
      <c r="L10" s="26"/>
      <c r="M10" s="47" t="s">
        <v>119</v>
      </c>
      <c r="N10" s="101"/>
      <c r="O10" s="102" t="s">
        <v>33</v>
      </c>
      <c r="P10" s="63"/>
      <c r="Q10" s="64"/>
      <c r="R10" s="60">
        <v>1</v>
      </c>
      <c r="S10" s="60"/>
      <c r="T10" s="60"/>
      <c r="U10" s="60"/>
      <c r="V10" s="60"/>
      <c r="W10" s="60"/>
      <c r="X10" s="60"/>
      <c r="Y10" s="60"/>
      <c r="Z10" s="60"/>
      <c r="AA10" s="60"/>
      <c r="AB10" s="66">
        <f>+SUM(P10:AA10)/E10</f>
        <v>0.2</v>
      </c>
      <c r="AC10" s="61"/>
      <c r="AD10" s="72"/>
      <c r="AE10" s="73"/>
      <c r="AF10" s="73"/>
      <c r="AG10" s="73"/>
      <c r="AH10" s="73"/>
      <c r="AI10" s="74"/>
      <c r="AJ10" s="74"/>
      <c r="AK10" s="74"/>
      <c r="AL10" s="74"/>
      <c r="AM10" s="74"/>
      <c r="AN10" s="74"/>
      <c r="AO10" s="74"/>
      <c r="AP10" s="75"/>
      <c r="AR10" s="82" t="s">
        <v>151</v>
      </c>
    </row>
    <row r="11" spans="1:44" ht="25.5" x14ac:dyDescent="0.25">
      <c r="A11" s="104"/>
      <c r="B11" s="105"/>
      <c r="C11" s="91"/>
      <c r="D11" s="99"/>
      <c r="E11" s="42">
        <v>1</v>
      </c>
      <c r="F11" s="42"/>
      <c r="G11" s="36">
        <v>2</v>
      </c>
      <c r="H11" s="11" t="s">
        <v>74</v>
      </c>
      <c r="I11" s="11">
        <v>43101</v>
      </c>
      <c r="J11" s="11">
        <v>43465</v>
      </c>
      <c r="K11" s="28"/>
      <c r="L11" s="24"/>
      <c r="M11" s="47" t="s">
        <v>119</v>
      </c>
      <c r="N11" s="94"/>
      <c r="O11" s="96"/>
      <c r="P11" s="65"/>
      <c r="Q11" s="53"/>
      <c r="R11" s="55"/>
      <c r="S11" s="53"/>
      <c r="T11" s="53"/>
      <c r="U11" s="53"/>
      <c r="V11" s="53"/>
      <c r="W11" s="53"/>
      <c r="X11" s="53"/>
      <c r="Y11" s="53"/>
      <c r="Z11" s="53"/>
      <c r="AA11" s="53"/>
      <c r="AB11" s="15"/>
      <c r="AC11" s="61"/>
      <c r="AD11" s="76"/>
      <c r="AE11" s="77"/>
      <c r="AF11" s="77"/>
      <c r="AG11" s="77"/>
      <c r="AH11" s="77"/>
      <c r="AI11" s="12"/>
      <c r="AJ11" s="12"/>
      <c r="AK11" s="12"/>
      <c r="AL11" s="12"/>
      <c r="AM11" s="12"/>
      <c r="AN11" s="12"/>
      <c r="AO11" s="12"/>
      <c r="AP11" s="13"/>
      <c r="AR11" s="83" t="s">
        <v>148</v>
      </c>
    </row>
    <row r="12" spans="1:44" ht="25.5" x14ac:dyDescent="0.25">
      <c r="A12" s="104"/>
      <c r="B12" s="105"/>
      <c r="C12" s="92"/>
      <c r="D12" s="99"/>
      <c r="E12" s="42">
        <v>1</v>
      </c>
      <c r="F12" s="42"/>
      <c r="G12" s="36">
        <v>3</v>
      </c>
      <c r="H12" s="11" t="s">
        <v>75</v>
      </c>
      <c r="I12" s="11">
        <v>43101</v>
      </c>
      <c r="J12" s="11">
        <v>43465</v>
      </c>
      <c r="K12" s="28"/>
      <c r="L12" s="24"/>
      <c r="M12" s="47" t="s">
        <v>119</v>
      </c>
      <c r="N12" s="94"/>
      <c r="O12" s="96"/>
      <c r="P12" s="65"/>
      <c r="Q12" s="53"/>
      <c r="R12" s="53">
        <v>1</v>
      </c>
      <c r="S12" s="53"/>
      <c r="T12" s="53"/>
      <c r="U12" s="53"/>
      <c r="V12" s="53"/>
      <c r="W12" s="53"/>
      <c r="X12" s="53"/>
      <c r="Y12" s="53"/>
      <c r="Z12" s="53"/>
      <c r="AA12" s="53"/>
      <c r="AB12" s="15">
        <v>1</v>
      </c>
      <c r="AC12" s="61"/>
      <c r="AD12" s="76"/>
      <c r="AE12" s="77"/>
      <c r="AF12" s="77"/>
      <c r="AG12" s="77"/>
      <c r="AH12" s="77"/>
      <c r="AI12" s="12"/>
      <c r="AJ12" s="12"/>
      <c r="AK12" s="12"/>
      <c r="AL12" s="12"/>
      <c r="AM12" s="12"/>
      <c r="AN12" s="12"/>
      <c r="AO12" s="12"/>
      <c r="AP12" s="13"/>
      <c r="AR12" s="83" t="s">
        <v>152</v>
      </c>
    </row>
    <row r="13" spans="1:44" ht="26.25" thickBot="1" x14ac:dyDescent="0.3">
      <c r="A13" s="104"/>
      <c r="B13" s="105"/>
      <c r="C13" s="93"/>
      <c r="D13" s="99"/>
      <c r="E13" s="41">
        <v>1</v>
      </c>
      <c r="F13" s="41"/>
      <c r="G13" s="36">
        <v>4</v>
      </c>
      <c r="H13" s="11" t="s">
        <v>76</v>
      </c>
      <c r="I13" s="11">
        <v>43101</v>
      </c>
      <c r="J13" s="11">
        <v>43131</v>
      </c>
      <c r="K13" s="28"/>
      <c r="L13" s="24"/>
      <c r="M13" s="47" t="s">
        <v>119</v>
      </c>
      <c r="N13" s="94"/>
      <c r="O13" s="96"/>
      <c r="P13" s="65">
        <v>1</v>
      </c>
      <c r="Q13" s="53"/>
      <c r="R13" s="55"/>
      <c r="S13" s="53"/>
      <c r="T13" s="53"/>
      <c r="U13" s="53"/>
      <c r="V13" s="53"/>
      <c r="W13" s="53"/>
      <c r="X13" s="53"/>
      <c r="Y13" s="53"/>
      <c r="Z13" s="53"/>
      <c r="AA13" s="53"/>
      <c r="AB13" s="66">
        <f>+SUM(P13:AA13)/E13</f>
        <v>1</v>
      </c>
      <c r="AC13" s="61"/>
      <c r="AD13" s="76"/>
      <c r="AE13" s="77"/>
      <c r="AF13" s="77"/>
      <c r="AG13" s="77"/>
      <c r="AH13" s="77"/>
      <c r="AI13" s="12"/>
      <c r="AJ13" s="12"/>
      <c r="AK13" s="12"/>
      <c r="AL13" s="12"/>
      <c r="AM13" s="12"/>
      <c r="AN13" s="12"/>
      <c r="AO13" s="12"/>
      <c r="AP13" s="13"/>
      <c r="AR13" s="83" t="s">
        <v>147</v>
      </c>
    </row>
    <row r="14" spans="1:44" ht="25.5" x14ac:dyDescent="0.25">
      <c r="A14" s="103">
        <v>2</v>
      </c>
      <c r="B14" s="89" t="s">
        <v>59</v>
      </c>
      <c r="C14" s="92" t="str">
        <f>+VLOOKUP($B14,Listas!$A$12:$B$18,2,FALSE)</f>
        <v>Políticas de buen gobierno definidas e implementadas</v>
      </c>
      <c r="D14" s="99"/>
      <c r="E14" s="41">
        <v>24</v>
      </c>
      <c r="F14" s="41"/>
      <c r="G14" s="36">
        <v>5</v>
      </c>
      <c r="H14" s="11" t="s">
        <v>128</v>
      </c>
      <c r="I14" s="11">
        <v>43101</v>
      </c>
      <c r="J14" s="11">
        <v>43465</v>
      </c>
      <c r="K14" s="29"/>
      <c r="L14" s="24"/>
      <c r="M14" s="47" t="s">
        <v>120</v>
      </c>
      <c r="N14" s="94"/>
      <c r="O14" s="96" t="s">
        <v>33</v>
      </c>
      <c r="P14" s="67">
        <v>2</v>
      </c>
      <c r="Q14" s="53">
        <v>2</v>
      </c>
      <c r="R14" s="53">
        <v>2</v>
      </c>
      <c r="S14" s="53"/>
      <c r="T14" s="53"/>
      <c r="U14" s="53"/>
      <c r="V14" s="53"/>
      <c r="W14" s="53"/>
      <c r="X14" s="53"/>
      <c r="Y14" s="53"/>
      <c r="Z14" s="54"/>
      <c r="AA14" s="54"/>
      <c r="AB14" s="66">
        <f>+SUM(P14:AA14)/E14</f>
        <v>0.25</v>
      </c>
      <c r="AC14" s="61"/>
      <c r="AD14" s="76"/>
      <c r="AE14" s="77"/>
      <c r="AF14" s="77"/>
      <c r="AG14" s="77"/>
      <c r="AH14" s="77"/>
      <c r="AI14" s="12"/>
      <c r="AJ14" s="12"/>
      <c r="AK14" s="12"/>
      <c r="AL14" s="12"/>
      <c r="AM14" s="12"/>
      <c r="AN14" s="12"/>
      <c r="AO14" s="12"/>
      <c r="AP14" s="13"/>
      <c r="AR14" s="83"/>
    </row>
    <row r="15" spans="1:44" ht="25.5" x14ac:dyDescent="0.25">
      <c r="A15" s="104"/>
      <c r="B15" s="105"/>
      <c r="C15" s="106"/>
      <c r="D15" s="99"/>
      <c r="E15" s="42">
        <v>1</v>
      </c>
      <c r="F15" s="42"/>
      <c r="G15" s="36">
        <v>6</v>
      </c>
      <c r="H15" s="11" t="s">
        <v>77</v>
      </c>
      <c r="I15" s="11">
        <v>43101</v>
      </c>
      <c r="J15" s="11">
        <v>43465</v>
      </c>
      <c r="K15" s="29"/>
      <c r="L15" s="24"/>
      <c r="M15" s="47" t="s">
        <v>129</v>
      </c>
      <c r="N15" s="94"/>
      <c r="O15" s="96"/>
      <c r="P15" s="68">
        <v>1</v>
      </c>
      <c r="Q15" s="55">
        <v>1</v>
      </c>
      <c r="R15" s="55">
        <v>1</v>
      </c>
      <c r="S15" s="53"/>
      <c r="T15" s="53"/>
      <c r="U15" s="53"/>
      <c r="V15" s="53"/>
      <c r="W15" s="53"/>
      <c r="X15" s="53"/>
      <c r="Y15" s="53"/>
      <c r="Z15" s="54"/>
      <c r="AA15" s="54"/>
      <c r="AB15" s="66">
        <v>1</v>
      </c>
      <c r="AC15" s="61"/>
      <c r="AD15" s="76"/>
      <c r="AE15" s="77"/>
      <c r="AF15" s="77"/>
      <c r="AG15" s="77"/>
      <c r="AH15" s="77"/>
      <c r="AI15" s="12"/>
      <c r="AJ15" s="12"/>
      <c r="AK15" s="12"/>
      <c r="AL15" s="12"/>
      <c r="AM15" s="12"/>
      <c r="AN15" s="12"/>
      <c r="AO15" s="12"/>
      <c r="AP15" s="13"/>
      <c r="AR15" s="83" t="s">
        <v>160</v>
      </c>
    </row>
    <row r="16" spans="1:44" ht="25.5" x14ac:dyDescent="0.25">
      <c r="A16" s="104"/>
      <c r="B16" s="105"/>
      <c r="C16" s="106"/>
      <c r="D16" s="99"/>
      <c r="E16" s="41">
        <v>4</v>
      </c>
      <c r="F16" s="41"/>
      <c r="G16" s="36">
        <v>7</v>
      </c>
      <c r="H16" s="11" t="s">
        <v>78</v>
      </c>
      <c r="I16" s="11">
        <v>43101</v>
      </c>
      <c r="J16" s="11">
        <v>43465</v>
      </c>
      <c r="K16" s="29"/>
      <c r="L16" s="24"/>
      <c r="M16" s="47" t="s">
        <v>119</v>
      </c>
      <c r="N16" s="94"/>
      <c r="O16" s="96"/>
      <c r="P16" s="65"/>
      <c r="Q16" s="53"/>
      <c r="R16" s="53"/>
      <c r="S16" s="53"/>
      <c r="T16" s="53"/>
      <c r="U16" s="53"/>
      <c r="V16" s="53"/>
      <c r="W16" s="53"/>
      <c r="X16" s="53"/>
      <c r="Y16" s="53"/>
      <c r="Z16" s="54"/>
      <c r="AA16" s="54"/>
      <c r="AB16" s="66"/>
      <c r="AC16" s="61"/>
      <c r="AD16" s="76"/>
      <c r="AE16" s="77"/>
      <c r="AF16" s="77"/>
      <c r="AG16" s="77"/>
      <c r="AH16" s="77"/>
      <c r="AI16" s="12"/>
      <c r="AJ16" s="12"/>
      <c r="AK16" s="12"/>
      <c r="AL16" s="12"/>
      <c r="AM16" s="12"/>
      <c r="AN16" s="12"/>
      <c r="AO16" s="12"/>
      <c r="AP16" s="13"/>
      <c r="AR16" s="83"/>
    </row>
    <row r="17" spans="1:44" ht="25.5" x14ac:dyDescent="0.25">
      <c r="A17" s="104"/>
      <c r="B17" s="105"/>
      <c r="C17" s="106"/>
      <c r="D17" s="99"/>
      <c r="E17" s="42">
        <v>1</v>
      </c>
      <c r="F17" s="42"/>
      <c r="G17" s="36">
        <v>8</v>
      </c>
      <c r="H17" s="11" t="s">
        <v>79</v>
      </c>
      <c r="I17" s="11">
        <v>43101</v>
      </c>
      <c r="J17" s="11">
        <v>43465</v>
      </c>
      <c r="K17" s="29"/>
      <c r="L17" s="24"/>
      <c r="M17" s="47" t="s">
        <v>119</v>
      </c>
      <c r="N17" s="94"/>
      <c r="O17" s="96"/>
      <c r="P17" s="65"/>
      <c r="Q17" s="53"/>
      <c r="R17" s="53"/>
      <c r="S17" s="53"/>
      <c r="T17" s="53"/>
      <c r="U17" s="53"/>
      <c r="V17" s="53"/>
      <c r="W17" s="53"/>
      <c r="X17" s="53"/>
      <c r="Y17" s="53"/>
      <c r="Z17" s="54"/>
      <c r="AA17" s="54"/>
      <c r="AB17" s="66"/>
      <c r="AC17" s="61"/>
      <c r="AD17" s="76"/>
      <c r="AE17" s="77"/>
      <c r="AF17" s="77"/>
      <c r="AG17" s="77"/>
      <c r="AH17" s="77"/>
      <c r="AI17" s="12"/>
      <c r="AJ17" s="12"/>
      <c r="AK17" s="12"/>
      <c r="AL17" s="12"/>
      <c r="AM17" s="12"/>
      <c r="AN17" s="12"/>
      <c r="AO17" s="12"/>
      <c r="AP17" s="13"/>
      <c r="AR17" s="83" t="s">
        <v>148</v>
      </c>
    </row>
    <row r="18" spans="1:44" ht="25.5" x14ac:dyDescent="0.25">
      <c r="A18" s="104"/>
      <c r="B18" s="105"/>
      <c r="C18" s="106"/>
      <c r="D18" s="99"/>
      <c r="E18" s="41">
        <v>2</v>
      </c>
      <c r="F18" s="41"/>
      <c r="G18" s="36">
        <v>9</v>
      </c>
      <c r="H18" s="11" t="s">
        <v>80</v>
      </c>
      <c r="I18" s="11">
        <v>43101</v>
      </c>
      <c r="J18" s="11">
        <v>43465</v>
      </c>
      <c r="K18" s="29"/>
      <c r="L18" s="24"/>
      <c r="M18" s="47" t="s">
        <v>119</v>
      </c>
      <c r="N18" s="94"/>
      <c r="O18" s="96"/>
      <c r="P18" s="65"/>
      <c r="Q18" s="53"/>
      <c r="R18" s="53"/>
      <c r="S18" s="53"/>
      <c r="T18" s="53"/>
      <c r="U18" s="53"/>
      <c r="V18" s="53"/>
      <c r="W18" s="53"/>
      <c r="X18" s="53"/>
      <c r="Y18" s="53"/>
      <c r="Z18" s="54"/>
      <c r="AA18" s="54"/>
      <c r="AB18" s="66"/>
      <c r="AC18" s="61"/>
      <c r="AD18" s="76"/>
      <c r="AE18" s="77"/>
      <c r="AF18" s="77"/>
      <c r="AG18" s="77"/>
      <c r="AH18" s="77"/>
      <c r="AI18" s="12"/>
      <c r="AJ18" s="12"/>
      <c r="AK18" s="12"/>
      <c r="AL18" s="12"/>
      <c r="AM18" s="12"/>
      <c r="AN18" s="12"/>
      <c r="AO18" s="12"/>
      <c r="AP18" s="13"/>
      <c r="AR18" s="83"/>
    </row>
    <row r="19" spans="1:44" ht="25.5" x14ac:dyDescent="0.25">
      <c r="A19" s="104"/>
      <c r="B19" s="105"/>
      <c r="C19" s="106"/>
      <c r="D19" s="99"/>
      <c r="E19" s="42">
        <v>1</v>
      </c>
      <c r="F19" s="42"/>
      <c r="G19" s="36">
        <v>10</v>
      </c>
      <c r="H19" s="11" t="s">
        <v>121</v>
      </c>
      <c r="I19" s="11">
        <v>43101</v>
      </c>
      <c r="J19" s="11">
        <v>43465</v>
      </c>
      <c r="K19" s="29"/>
      <c r="L19" s="24"/>
      <c r="M19" s="48" t="s">
        <v>130</v>
      </c>
      <c r="N19" s="94"/>
      <c r="O19" s="96"/>
      <c r="P19" s="65"/>
      <c r="Q19" s="53"/>
      <c r="R19" s="55">
        <v>1</v>
      </c>
      <c r="S19" s="53"/>
      <c r="T19" s="53"/>
      <c r="U19" s="53"/>
      <c r="V19" s="53"/>
      <c r="W19" s="53"/>
      <c r="X19" s="53"/>
      <c r="Y19" s="53"/>
      <c r="Z19" s="54"/>
      <c r="AA19" s="54"/>
      <c r="AB19" s="66">
        <v>1</v>
      </c>
      <c r="AC19" s="61"/>
      <c r="AD19" s="76"/>
      <c r="AE19" s="77"/>
      <c r="AF19" s="77"/>
      <c r="AG19" s="77"/>
      <c r="AH19" s="77"/>
      <c r="AI19" s="12"/>
      <c r="AJ19" s="12"/>
      <c r="AK19" s="12"/>
      <c r="AL19" s="12"/>
      <c r="AM19" s="12"/>
      <c r="AN19" s="12"/>
      <c r="AO19" s="12"/>
      <c r="AP19" s="13"/>
      <c r="AR19" s="83" t="s">
        <v>158</v>
      </c>
    </row>
    <row r="20" spans="1:44" ht="38.25" x14ac:dyDescent="0.25">
      <c r="A20" s="104"/>
      <c r="B20" s="105"/>
      <c r="C20" s="106"/>
      <c r="D20" s="99"/>
      <c r="E20" s="41">
        <v>4</v>
      </c>
      <c r="F20" s="41"/>
      <c r="G20" s="36">
        <v>11</v>
      </c>
      <c r="H20" s="11" t="s">
        <v>81</v>
      </c>
      <c r="I20" s="11">
        <v>43132</v>
      </c>
      <c r="J20" s="11">
        <v>43394</v>
      </c>
      <c r="K20" s="29"/>
      <c r="L20" s="24"/>
      <c r="M20" s="48" t="s">
        <v>131</v>
      </c>
      <c r="N20" s="94"/>
      <c r="O20" s="96"/>
      <c r="P20" s="65"/>
      <c r="Q20" s="53"/>
      <c r="R20" s="53">
        <v>1</v>
      </c>
      <c r="S20" s="53"/>
      <c r="T20" s="53"/>
      <c r="U20" s="53"/>
      <c r="V20" s="53"/>
      <c r="W20" s="53"/>
      <c r="X20" s="53"/>
      <c r="Y20" s="53"/>
      <c r="Z20" s="54"/>
      <c r="AA20" s="54"/>
      <c r="AB20" s="66">
        <f>+SUM(P20:AA20)/4</f>
        <v>0.25</v>
      </c>
      <c r="AC20" s="61"/>
      <c r="AD20" s="76"/>
      <c r="AE20" s="77"/>
      <c r="AF20" s="77"/>
      <c r="AG20" s="77"/>
      <c r="AH20" s="77"/>
      <c r="AI20" s="12"/>
      <c r="AJ20" s="12"/>
      <c r="AK20" s="12"/>
      <c r="AL20" s="12"/>
      <c r="AM20" s="12"/>
      <c r="AN20" s="12"/>
      <c r="AO20" s="12"/>
      <c r="AP20" s="13"/>
      <c r="AR20" s="83" t="s">
        <v>159</v>
      </c>
    </row>
    <row r="21" spans="1:44" ht="38.25" x14ac:dyDescent="0.25">
      <c r="A21" s="104"/>
      <c r="B21" s="105"/>
      <c r="C21" s="106"/>
      <c r="D21" s="99"/>
      <c r="E21" s="41">
        <v>11</v>
      </c>
      <c r="F21" s="41"/>
      <c r="G21" s="36">
        <v>12</v>
      </c>
      <c r="H21" s="11" t="s">
        <v>82</v>
      </c>
      <c r="I21" s="11">
        <v>43132</v>
      </c>
      <c r="J21" s="11">
        <v>43465</v>
      </c>
      <c r="K21" s="29"/>
      <c r="L21" s="24"/>
      <c r="M21" s="48" t="s">
        <v>132</v>
      </c>
      <c r="N21" s="94"/>
      <c r="O21" s="96"/>
      <c r="P21" s="65">
        <v>1</v>
      </c>
      <c r="Q21" s="53">
        <v>1</v>
      </c>
      <c r="R21" s="53">
        <v>1</v>
      </c>
      <c r="S21" s="53"/>
      <c r="T21" s="53"/>
      <c r="U21" s="53"/>
      <c r="V21" s="53"/>
      <c r="W21" s="53"/>
      <c r="X21" s="53"/>
      <c r="Y21" s="53"/>
      <c r="Z21" s="54"/>
      <c r="AA21" s="54"/>
      <c r="AB21" s="66">
        <f>+SUM(P21:AA21)/11</f>
        <v>0.27272727272727271</v>
      </c>
      <c r="AC21" s="61"/>
      <c r="AD21" s="76"/>
      <c r="AE21" s="77"/>
      <c r="AF21" s="77"/>
      <c r="AG21" s="77"/>
      <c r="AH21" s="77"/>
      <c r="AI21" s="12"/>
      <c r="AJ21" s="12"/>
      <c r="AK21" s="12"/>
      <c r="AL21" s="12"/>
      <c r="AM21" s="12"/>
      <c r="AN21" s="12"/>
      <c r="AO21" s="12"/>
      <c r="AP21" s="13"/>
      <c r="AR21" s="83"/>
    </row>
    <row r="22" spans="1:44" ht="38.25" x14ac:dyDescent="0.25">
      <c r="A22" s="104"/>
      <c r="B22" s="105"/>
      <c r="C22" s="106"/>
      <c r="D22" s="99"/>
      <c r="E22" s="41">
        <v>2</v>
      </c>
      <c r="F22" s="41"/>
      <c r="G22" s="36">
        <v>13</v>
      </c>
      <c r="H22" s="11" t="s">
        <v>83</v>
      </c>
      <c r="I22" s="11">
        <v>43252</v>
      </c>
      <c r="J22" s="11">
        <v>43465</v>
      </c>
      <c r="K22" s="29"/>
      <c r="L22" s="24"/>
      <c r="M22" s="48" t="s">
        <v>132</v>
      </c>
      <c r="N22" s="94"/>
      <c r="O22" s="96"/>
      <c r="P22" s="65"/>
      <c r="Q22" s="53"/>
      <c r="R22" s="53"/>
      <c r="S22" s="53"/>
      <c r="T22" s="53"/>
      <c r="U22" s="53"/>
      <c r="V22" s="53"/>
      <c r="W22" s="53"/>
      <c r="X22" s="53"/>
      <c r="Y22" s="53"/>
      <c r="Z22" s="54"/>
      <c r="AA22" s="54"/>
      <c r="AB22" s="66"/>
      <c r="AC22" s="61"/>
      <c r="AD22" s="76"/>
      <c r="AE22" s="77"/>
      <c r="AF22" s="77"/>
      <c r="AG22" s="77"/>
      <c r="AH22" s="77"/>
      <c r="AI22" s="12"/>
      <c r="AJ22" s="12"/>
      <c r="AK22" s="12"/>
      <c r="AL22" s="12"/>
      <c r="AM22" s="12"/>
      <c r="AN22" s="12"/>
      <c r="AO22" s="12"/>
      <c r="AP22" s="13"/>
      <c r="AR22" s="83"/>
    </row>
    <row r="23" spans="1:44" ht="63.75" x14ac:dyDescent="0.25">
      <c r="A23" s="104"/>
      <c r="B23" s="105"/>
      <c r="C23" s="106"/>
      <c r="D23" s="99"/>
      <c r="E23" s="41">
        <v>2</v>
      </c>
      <c r="F23" s="41"/>
      <c r="G23" s="36">
        <v>14</v>
      </c>
      <c r="H23" s="11" t="s">
        <v>84</v>
      </c>
      <c r="I23" s="11">
        <v>43252</v>
      </c>
      <c r="J23" s="11">
        <v>43465</v>
      </c>
      <c r="K23" s="29"/>
      <c r="L23" s="24"/>
      <c r="M23" s="48" t="s">
        <v>132</v>
      </c>
      <c r="N23" s="94"/>
      <c r="O23" s="96"/>
      <c r="P23" s="65"/>
      <c r="Q23" s="53"/>
      <c r="R23" s="53"/>
      <c r="S23" s="53"/>
      <c r="T23" s="53"/>
      <c r="U23" s="53"/>
      <c r="V23" s="53"/>
      <c r="W23" s="53"/>
      <c r="X23" s="53"/>
      <c r="Y23" s="53"/>
      <c r="Z23" s="54"/>
      <c r="AA23" s="54"/>
      <c r="AB23" s="66"/>
      <c r="AC23" s="61"/>
      <c r="AD23" s="76"/>
      <c r="AE23" s="77"/>
      <c r="AF23" s="77"/>
      <c r="AG23" s="77"/>
      <c r="AH23" s="77"/>
      <c r="AI23" s="12"/>
      <c r="AJ23" s="12"/>
      <c r="AK23" s="12"/>
      <c r="AL23" s="12"/>
      <c r="AM23" s="12"/>
      <c r="AN23" s="12"/>
      <c r="AO23" s="12"/>
      <c r="AP23" s="13"/>
      <c r="AR23" s="83"/>
    </row>
    <row r="24" spans="1:44" ht="25.5" x14ac:dyDescent="0.25">
      <c r="A24" s="104"/>
      <c r="B24" s="105"/>
      <c r="C24" s="113"/>
      <c r="D24" s="99"/>
      <c r="E24" s="41">
        <v>1</v>
      </c>
      <c r="F24" s="41"/>
      <c r="G24" s="36">
        <v>15</v>
      </c>
      <c r="H24" s="11" t="s">
        <v>85</v>
      </c>
      <c r="I24" s="11">
        <v>43344</v>
      </c>
      <c r="J24" s="11">
        <v>43373</v>
      </c>
      <c r="K24" s="29"/>
      <c r="L24" s="24"/>
      <c r="M24" s="48" t="s">
        <v>132</v>
      </c>
      <c r="N24" s="94"/>
      <c r="O24" s="96"/>
      <c r="P24" s="65"/>
      <c r="Q24" s="53"/>
      <c r="R24" s="55"/>
      <c r="S24" s="53"/>
      <c r="T24" s="53"/>
      <c r="U24" s="53"/>
      <c r="V24" s="53"/>
      <c r="W24" s="53"/>
      <c r="X24" s="53"/>
      <c r="Y24" s="53"/>
      <c r="Z24" s="54"/>
      <c r="AA24" s="54"/>
      <c r="AB24" s="66"/>
      <c r="AC24" s="61"/>
      <c r="AD24" s="76"/>
      <c r="AE24" s="77"/>
      <c r="AF24" s="77"/>
      <c r="AG24" s="77"/>
      <c r="AH24" s="77"/>
      <c r="AI24" s="12"/>
      <c r="AJ24" s="12"/>
      <c r="AK24" s="12"/>
      <c r="AL24" s="12"/>
      <c r="AM24" s="12"/>
      <c r="AN24" s="12"/>
      <c r="AO24" s="12"/>
      <c r="AP24" s="13"/>
      <c r="AR24" s="83"/>
    </row>
    <row r="25" spans="1:44" ht="102" x14ac:dyDescent="0.25">
      <c r="A25" s="103">
        <v>3</v>
      </c>
      <c r="B25" s="89" t="s">
        <v>59</v>
      </c>
      <c r="C25" s="92" t="str">
        <f>+VLOOKUP($B25,Listas!$A$12:$B$18,2,FALSE)</f>
        <v>Políticas de buen gobierno definidas e implementadas</v>
      </c>
      <c r="D25" s="99"/>
      <c r="E25" s="42">
        <v>1</v>
      </c>
      <c r="F25" s="42"/>
      <c r="G25" s="36">
        <v>16</v>
      </c>
      <c r="H25" s="11" t="s">
        <v>86</v>
      </c>
      <c r="I25" s="11">
        <v>43101</v>
      </c>
      <c r="J25" s="11">
        <v>43465</v>
      </c>
      <c r="K25" s="29"/>
      <c r="L25" s="24"/>
      <c r="M25" s="48" t="s">
        <v>142</v>
      </c>
      <c r="N25" s="94"/>
      <c r="O25" s="96" t="s">
        <v>33</v>
      </c>
      <c r="P25" s="68">
        <v>1</v>
      </c>
      <c r="Q25" s="55">
        <v>1</v>
      </c>
      <c r="R25" s="55">
        <v>1</v>
      </c>
      <c r="S25" s="53"/>
      <c r="T25" s="53"/>
      <c r="U25" s="53"/>
      <c r="V25" s="53"/>
      <c r="W25" s="53"/>
      <c r="X25" s="53"/>
      <c r="Y25" s="53"/>
      <c r="Z25" s="53"/>
      <c r="AA25" s="54"/>
      <c r="AB25" s="66">
        <v>1</v>
      </c>
      <c r="AC25" s="61"/>
      <c r="AD25" s="76"/>
      <c r="AE25" s="77"/>
      <c r="AF25" s="77"/>
      <c r="AG25" s="77"/>
      <c r="AH25" s="77"/>
      <c r="AI25" s="12"/>
      <c r="AJ25" s="12"/>
      <c r="AK25" s="12"/>
      <c r="AL25" s="12"/>
      <c r="AM25" s="12"/>
      <c r="AN25" s="12"/>
      <c r="AO25" s="12"/>
      <c r="AP25" s="13"/>
      <c r="AR25" s="83" t="s">
        <v>153</v>
      </c>
    </row>
    <row r="26" spans="1:44" ht="89.25" x14ac:dyDescent="0.25">
      <c r="A26" s="104"/>
      <c r="B26" s="105"/>
      <c r="C26" s="106"/>
      <c r="D26" s="99"/>
      <c r="E26" s="42">
        <v>1</v>
      </c>
      <c r="F26" s="42"/>
      <c r="G26" s="36">
        <v>17</v>
      </c>
      <c r="H26" s="11" t="s">
        <v>87</v>
      </c>
      <c r="I26" s="11">
        <v>43282</v>
      </c>
      <c r="J26" s="11">
        <v>43465</v>
      </c>
      <c r="K26" s="29"/>
      <c r="L26" s="24"/>
      <c r="M26" s="48" t="s">
        <v>130</v>
      </c>
      <c r="N26" s="94"/>
      <c r="O26" s="96"/>
      <c r="P26" s="65"/>
      <c r="Q26" s="53"/>
      <c r="R26" s="53"/>
      <c r="S26" s="53"/>
      <c r="T26" s="53"/>
      <c r="U26" s="53"/>
      <c r="V26" s="53"/>
      <c r="W26" s="53"/>
      <c r="X26" s="53"/>
      <c r="Y26" s="53"/>
      <c r="Z26" s="53"/>
      <c r="AA26" s="54"/>
      <c r="AB26" s="66"/>
      <c r="AC26" s="61"/>
      <c r="AD26" s="76"/>
      <c r="AE26" s="77"/>
      <c r="AF26" s="77"/>
      <c r="AG26" s="77"/>
      <c r="AH26" s="77"/>
      <c r="AI26" s="12"/>
      <c r="AJ26" s="12"/>
      <c r="AK26" s="12"/>
      <c r="AL26" s="12"/>
      <c r="AM26" s="12"/>
      <c r="AN26" s="12"/>
      <c r="AO26" s="12"/>
      <c r="AP26" s="13"/>
      <c r="AR26" s="83" t="s">
        <v>148</v>
      </c>
    </row>
    <row r="27" spans="1:44" ht="38.25" x14ac:dyDescent="0.25">
      <c r="A27" s="103">
        <v>4</v>
      </c>
      <c r="B27" s="89" t="s">
        <v>59</v>
      </c>
      <c r="C27" s="92" t="str">
        <f>+VLOOKUP($B27,Listas!$A$12:$B$18,2,FALSE)</f>
        <v>Políticas de buen gobierno definidas e implementadas</v>
      </c>
      <c r="D27" s="99"/>
      <c r="E27" s="42">
        <v>1</v>
      </c>
      <c r="F27" s="42"/>
      <c r="G27" s="36">
        <v>18</v>
      </c>
      <c r="H27" s="11" t="s">
        <v>122</v>
      </c>
      <c r="I27" s="11">
        <v>43160</v>
      </c>
      <c r="J27" s="11">
        <v>43465</v>
      </c>
      <c r="K27" s="28"/>
      <c r="L27" s="24"/>
      <c r="M27" s="48" t="s">
        <v>130</v>
      </c>
      <c r="N27" s="94"/>
      <c r="O27" s="96" t="s">
        <v>33</v>
      </c>
      <c r="P27" s="69"/>
      <c r="Q27" s="53"/>
      <c r="R27" s="53"/>
      <c r="S27" s="53"/>
      <c r="T27" s="53"/>
      <c r="U27" s="53"/>
      <c r="V27" s="53"/>
      <c r="W27" s="53"/>
      <c r="X27" s="53"/>
      <c r="Y27" s="53"/>
      <c r="Z27" s="53"/>
      <c r="AA27" s="53"/>
      <c r="AB27" s="66"/>
      <c r="AC27" s="61"/>
      <c r="AD27" s="76"/>
      <c r="AE27" s="77"/>
      <c r="AF27" s="77"/>
      <c r="AG27" s="77"/>
      <c r="AH27" s="77"/>
      <c r="AI27" s="12"/>
      <c r="AJ27" s="12"/>
      <c r="AK27" s="12"/>
      <c r="AL27" s="12"/>
      <c r="AM27" s="12"/>
      <c r="AN27" s="12"/>
      <c r="AO27" s="12"/>
      <c r="AP27" s="13"/>
      <c r="AR27" s="83" t="s">
        <v>148</v>
      </c>
    </row>
    <row r="28" spans="1:44" ht="76.5" x14ac:dyDescent="0.25">
      <c r="A28" s="104"/>
      <c r="B28" s="105"/>
      <c r="C28" s="106"/>
      <c r="D28" s="99"/>
      <c r="E28" s="41">
        <v>1</v>
      </c>
      <c r="F28" s="41"/>
      <c r="G28" s="36">
        <v>19</v>
      </c>
      <c r="H28" s="11" t="s">
        <v>88</v>
      </c>
      <c r="I28" s="11">
        <v>43282</v>
      </c>
      <c r="J28" s="11">
        <v>43311</v>
      </c>
      <c r="K28" s="28"/>
      <c r="L28" s="24"/>
      <c r="M28" s="48" t="s">
        <v>132</v>
      </c>
      <c r="N28" s="94"/>
      <c r="O28" s="96"/>
      <c r="P28" s="69"/>
      <c r="Q28" s="53"/>
      <c r="R28" s="53"/>
      <c r="S28" s="53"/>
      <c r="T28" s="53"/>
      <c r="U28" s="53"/>
      <c r="V28" s="53"/>
      <c r="W28" s="53"/>
      <c r="X28" s="53"/>
      <c r="Y28" s="53"/>
      <c r="Z28" s="53"/>
      <c r="AA28" s="53"/>
      <c r="AB28" s="66"/>
      <c r="AC28" s="61"/>
      <c r="AD28" s="76"/>
      <c r="AE28" s="77"/>
      <c r="AF28" s="77"/>
      <c r="AG28" s="77"/>
      <c r="AH28" s="77"/>
      <c r="AI28" s="12"/>
      <c r="AJ28" s="12"/>
      <c r="AK28" s="12"/>
      <c r="AL28" s="12"/>
      <c r="AM28" s="12"/>
      <c r="AN28" s="12"/>
      <c r="AO28" s="12"/>
      <c r="AP28" s="13"/>
      <c r="AR28" s="83"/>
    </row>
    <row r="29" spans="1:44" ht="38.25" x14ac:dyDescent="0.25">
      <c r="A29" s="104"/>
      <c r="B29" s="105"/>
      <c r="C29" s="106"/>
      <c r="D29" s="99"/>
      <c r="E29" s="41">
        <v>1</v>
      </c>
      <c r="F29" s="41"/>
      <c r="G29" s="36">
        <v>20</v>
      </c>
      <c r="H29" s="11" t="s">
        <v>89</v>
      </c>
      <c r="I29" s="11">
        <v>43344</v>
      </c>
      <c r="J29" s="11">
        <v>43373</v>
      </c>
      <c r="K29" s="28"/>
      <c r="L29" s="24"/>
      <c r="M29" s="48" t="s">
        <v>132</v>
      </c>
      <c r="N29" s="94"/>
      <c r="O29" s="96"/>
      <c r="P29" s="69"/>
      <c r="Q29" s="53"/>
      <c r="R29" s="53"/>
      <c r="S29" s="53"/>
      <c r="T29" s="53"/>
      <c r="U29" s="53"/>
      <c r="V29" s="53"/>
      <c r="W29" s="53"/>
      <c r="X29" s="53"/>
      <c r="Y29" s="53"/>
      <c r="Z29" s="53"/>
      <c r="AA29" s="53"/>
      <c r="AB29" s="66"/>
      <c r="AC29" s="61"/>
      <c r="AD29" s="76"/>
      <c r="AE29" s="77"/>
      <c r="AF29" s="77"/>
      <c r="AG29" s="77"/>
      <c r="AH29" s="77"/>
      <c r="AI29" s="12"/>
      <c r="AJ29" s="12"/>
      <c r="AK29" s="12"/>
      <c r="AL29" s="12"/>
      <c r="AM29" s="12"/>
      <c r="AN29" s="12"/>
      <c r="AO29" s="12"/>
      <c r="AP29" s="13"/>
      <c r="AR29" s="83"/>
    </row>
    <row r="30" spans="1:44" ht="18" x14ac:dyDescent="0.25">
      <c r="A30" s="87">
        <v>5</v>
      </c>
      <c r="B30" s="88" t="s">
        <v>59</v>
      </c>
      <c r="C30" s="91" t="str">
        <f>+VLOOKUP($B30,Listas!$A$12:$B$18,2,FALSE)</f>
        <v>Políticas de buen gobierno definidas e implementadas</v>
      </c>
      <c r="D30" s="99"/>
      <c r="E30" s="41">
        <v>6</v>
      </c>
      <c r="F30" s="41"/>
      <c r="G30" s="36">
        <v>21</v>
      </c>
      <c r="H30" s="11" t="s">
        <v>90</v>
      </c>
      <c r="I30" s="16">
        <v>43160</v>
      </c>
      <c r="J30" s="11">
        <v>43465</v>
      </c>
      <c r="K30" s="28"/>
      <c r="L30" s="24"/>
      <c r="M30" s="48" t="s">
        <v>137</v>
      </c>
      <c r="N30" s="94"/>
      <c r="O30" s="14"/>
      <c r="P30" s="65"/>
      <c r="Q30" s="53">
        <v>1</v>
      </c>
      <c r="R30" s="53"/>
      <c r="S30" s="53"/>
      <c r="T30" s="53"/>
      <c r="U30" s="53"/>
      <c r="V30" s="53"/>
      <c r="W30" s="53"/>
      <c r="X30" s="53"/>
      <c r="Y30" s="53"/>
      <c r="Z30" s="53"/>
      <c r="AA30" s="53"/>
      <c r="AB30" s="66">
        <f>+SUM(P30:AA30)/6</f>
        <v>0.16666666666666666</v>
      </c>
      <c r="AC30" s="61"/>
      <c r="AD30" s="76"/>
      <c r="AE30" s="77"/>
      <c r="AF30" s="77"/>
      <c r="AG30" s="77"/>
      <c r="AH30" s="77"/>
      <c r="AI30" s="12"/>
      <c r="AJ30" s="12"/>
      <c r="AK30" s="12"/>
      <c r="AL30" s="12"/>
      <c r="AM30" s="12"/>
      <c r="AN30" s="12"/>
      <c r="AO30" s="12"/>
      <c r="AP30" s="13"/>
      <c r="AR30" s="83"/>
    </row>
    <row r="31" spans="1:44" ht="114.75" x14ac:dyDescent="0.25">
      <c r="A31" s="87"/>
      <c r="B31" s="88"/>
      <c r="C31" s="91"/>
      <c r="D31" s="99"/>
      <c r="E31" s="41">
        <v>3</v>
      </c>
      <c r="F31" s="41"/>
      <c r="G31" s="36">
        <v>22</v>
      </c>
      <c r="H31" s="11" t="s">
        <v>123</v>
      </c>
      <c r="I31" s="16">
        <v>43160</v>
      </c>
      <c r="J31" s="11">
        <v>43465</v>
      </c>
      <c r="K31" s="28"/>
      <c r="L31" s="24"/>
      <c r="M31" s="48" t="s">
        <v>132</v>
      </c>
      <c r="N31" s="94"/>
      <c r="O31" s="14"/>
      <c r="P31" s="65"/>
      <c r="Q31" s="53"/>
      <c r="R31" s="53"/>
      <c r="S31" s="53"/>
      <c r="T31" s="53"/>
      <c r="U31" s="53"/>
      <c r="V31" s="53"/>
      <c r="W31" s="53"/>
      <c r="X31" s="53"/>
      <c r="Y31" s="53"/>
      <c r="Z31" s="53"/>
      <c r="AA31" s="53"/>
      <c r="AB31" s="66"/>
      <c r="AC31" s="61"/>
      <c r="AD31" s="76"/>
      <c r="AE31" s="77"/>
      <c r="AF31" s="77"/>
      <c r="AG31" s="77"/>
      <c r="AH31" s="77"/>
      <c r="AI31" s="12"/>
      <c r="AJ31" s="12"/>
      <c r="AK31" s="12"/>
      <c r="AL31" s="12"/>
      <c r="AM31" s="12"/>
      <c r="AN31" s="12"/>
      <c r="AO31" s="12"/>
      <c r="AP31" s="13"/>
      <c r="AR31" s="83" t="s">
        <v>162</v>
      </c>
    </row>
    <row r="32" spans="1:44" ht="25.5" x14ac:dyDescent="0.25">
      <c r="A32" s="87"/>
      <c r="B32" s="88"/>
      <c r="C32" s="91"/>
      <c r="D32" s="99"/>
      <c r="E32" s="41">
        <v>2</v>
      </c>
      <c r="F32" s="41"/>
      <c r="G32" s="36">
        <v>23</v>
      </c>
      <c r="H32" s="11" t="s">
        <v>91</v>
      </c>
      <c r="I32" s="16">
        <v>43160</v>
      </c>
      <c r="J32" s="11">
        <v>43465</v>
      </c>
      <c r="K32" s="28"/>
      <c r="L32" s="24"/>
      <c r="M32" s="48" t="s">
        <v>132</v>
      </c>
      <c r="N32" s="94"/>
      <c r="O32" s="14" t="s">
        <v>35</v>
      </c>
      <c r="P32" s="65"/>
      <c r="Q32" s="53"/>
      <c r="R32" s="53">
        <v>1</v>
      </c>
      <c r="S32" s="53"/>
      <c r="T32" s="53"/>
      <c r="U32" s="53"/>
      <c r="V32" s="53"/>
      <c r="W32" s="53"/>
      <c r="X32" s="53"/>
      <c r="Y32" s="53"/>
      <c r="Z32" s="53"/>
      <c r="AA32" s="53"/>
      <c r="AB32" s="66">
        <f>+SUM(P32:AA32)/2</f>
        <v>0.5</v>
      </c>
      <c r="AC32" s="61"/>
      <c r="AD32" s="76"/>
      <c r="AE32" s="77"/>
      <c r="AF32" s="77"/>
      <c r="AG32" s="77"/>
      <c r="AH32" s="77"/>
      <c r="AI32" s="12"/>
      <c r="AJ32" s="12"/>
      <c r="AK32" s="12"/>
      <c r="AL32" s="12"/>
      <c r="AM32" s="12"/>
      <c r="AN32" s="12"/>
      <c r="AO32" s="12"/>
      <c r="AP32" s="13"/>
      <c r="AR32" s="83" t="s">
        <v>156</v>
      </c>
    </row>
    <row r="33" spans="1:44" ht="38.25" x14ac:dyDescent="0.25">
      <c r="A33" s="87"/>
      <c r="B33" s="88"/>
      <c r="C33" s="91"/>
      <c r="D33" s="99"/>
      <c r="E33" s="41">
        <v>2</v>
      </c>
      <c r="F33" s="41"/>
      <c r="G33" s="36">
        <v>24</v>
      </c>
      <c r="H33" s="11" t="s">
        <v>92</v>
      </c>
      <c r="I33" s="16">
        <v>43160</v>
      </c>
      <c r="J33" s="11">
        <v>43465</v>
      </c>
      <c r="K33" s="28"/>
      <c r="L33" s="24"/>
      <c r="M33" s="48" t="s">
        <v>132</v>
      </c>
      <c r="N33" s="94"/>
      <c r="O33" s="14"/>
      <c r="P33" s="65"/>
      <c r="Q33" s="53"/>
      <c r="R33" s="53"/>
      <c r="S33" s="53"/>
      <c r="T33" s="53"/>
      <c r="U33" s="53"/>
      <c r="V33" s="53"/>
      <c r="W33" s="53"/>
      <c r="X33" s="53"/>
      <c r="Y33" s="53"/>
      <c r="Z33" s="53"/>
      <c r="AA33" s="53"/>
      <c r="AB33" s="66"/>
      <c r="AC33" s="61"/>
      <c r="AD33" s="76"/>
      <c r="AE33" s="77"/>
      <c r="AF33" s="77"/>
      <c r="AG33" s="77"/>
      <c r="AH33" s="77"/>
      <c r="AI33" s="12"/>
      <c r="AJ33" s="12"/>
      <c r="AK33" s="12"/>
      <c r="AL33" s="12"/>
      <c r="AM33" s="12"/>
      <c r="AN33" s="12"/>
      <c r="AO33" s="12"/>
      <c r="AP33" s="13"/>
      <c r="AR33" s="83" t="s">
        <v>157</v>
      </c>
    </row>
    <row r="34" spans="1:44" ht="63.75" x14ac:dyDescent="0.25">
      <c r="A34" s="87"/>
      <c r="B34" s="88"/>
      <c r="C34" s="91"/>
      <c r="D34" s="99"/>
      <c r="E34" s="41">
        <v>3</v>
      </c>
      <c r="F34" s="41"/>
      <c r="G34" s="36">
        <v>25</v>
      </c>
      <c r="H34" s="11" t="s">
        <v>93</v>
      </c>
      <c r="I34" s="11">
        <v>43101</v>
      </c>
      <c r="J34" s="11">
        <v>43404</v>
      </c>
      <c r="K34" s="28"/>
      <c r="L34" s="24"/>
      <c r="M34" s="48" t="s">
        <v>132</v>
      </c>
      <c r="N34" s="94"/>
      <c r="O34" s="14" t="s">
        <v>35</v>
      </c>
      <c r="P34" s="65">
        <v>1</v>
      </c>
      <c r="Q34" s="53"/>
      <c r="R34" s="53"/>
      <c r="S34" s="53"/>
      <c r="T34" s="53"/>
      <c r="U34" s="53"/>
      <c r="V34" s="53"/>
      <c r="W34" s="53"/>
      <c r="X34" s="53"/>
      <c r="Y34" s="53"/>
      <c r="Z34" s="53"/>
      <c r="AA34" s="53"/>
      <c r="AB34" s="66">
        <f>+SUM(P34:AA34)/3</f>
        <v>0.33333333333333331</v>
      </c>
      <c r="AC34" s="61"/>
      <c r="AD34" s="76"/>
      <c r="AE34" s="77"/>
      <c r="AF34" s="77"/>
      <c r="AG34" s="77"/>
      <c r="AH34" s="77"/>
      <c r="AI34" s="12"/>
      <c r="AJ34" s="12"/>
      <c r="AK34" s="12"/>
      <c r="AL34" s="12"/>
      <c r="AM34" s="12"/>
      <c r="AN34" s="12"/>
      <c r="AO34" s="12"/>
      <c r="AP34" s="13"/>
      <c r="AR34" s="83" t="s">
        <v>156</v>
      </c>
    </row>
    <row r="35" spans="1:44" ht="25.5" x14ac:dyDescent="0.25">
      <c r="A35" s="87"/>
      <c r="B35" s="88"/>
      <c r="C35" s="91"/>
      <c r="D35" s="99"/>
      <c r="E35" s="41">
        <v>4</v>
      </c>
      <c r="F35" s="41"/>
      <c r="G35" s="36">
        <v>26</v>
      </c>
      <c r="H35" s="11" t="s">
        <v>94</v>
      </c>
      <c r="I35" s="16">
        <v>43160</v>
      </c>
      <c r="J35" s="11">
        <v>43465</v>
      </c>
      <c r="K35" s="28"/>
      <c r="L35" s="24"/>
      <c r="M35" s="48" t="s">
        <v>132</v>
      </c>
      <c r="N35" s="94"/>
      <c r="O35" s="14"/>
      <c r="P35" s="65"/>
      <c r="Q35" s="53"/>
      <c r="R35" s="53">
        <v>1</v>
      </c>
      <c r="S35" s="53"/>
      <c r="T35" s="53"/>
      <c r="U35" s="53"/>
      <c r="V35" s="53"/>
      <c r="W35" s="53"/>
      <c r="X35" s="53"/>
      <c r="Y35" s="53"/>
      <c r="Z35" s="53"/>
      <c r="AA35" s="53"/>
      <c r="AB35" s="66">
        <f>+SUM(P35:AA35)/4</f>
        <v>0.25</v>
      </c>
      <c r="AC35" s="61"/>
      <c r="AD35" s="76"/>
      <c r="AE35" s="77"/>
      <c r="AF35" s="77"/>
      <c r="AG35" s="77"/>
      <c r="AH35" s="77"/>
      <c r="AI35" s="12"/>
      <c r="AJ35" s="12"/>
      <c r="AK35" s="12"/>
      <c r="AL35" s="12"/>
      <c r="AM35" s="12"/>
      <c r="AN35" s="12"/>
      <c r="AO35" s="12"/>
      <c r="AP35" s="13"/>
      <c r="AR35" s="83" t="s">
        <v>156</v>
      </c>
    </row>
    <row r="36" spans="1:44" ht="25.5" x14ac:dyDescent="0.25">
      <c r="A36" s="87"/>
      <c r="B36" s="88"/>
      <c r="C36" s="91"/>
      <c r="D36" s="99"/>
      <c r="E36" s="41">
        <v>1</v>
      </c>
      <c r="F36" s="41"/>
      <c r="G36" s="36">
        <v>27</v>
      </c>
      <c r="H36" s="11" t="s">
        <v>124</v>
      </c>
      <c r="I36" s="11">
        <v>43101</v>
      </c>
      <c r="J36" s="16">
        <v>43159</v>
      </c>
      <c r="K36" s="28"/>
      <c r="L36" s="24"/>
      <c r="M36" s="48" t="s">
        <v>132</v>
      </c>
      <c r="N36" s="94"/>
      <c r="O36" s="14" t="s">
        <v>35</v>
      </c>
      <c r="P36" s="65"/>
      <c r="Q36" s="53">
        <v>1</v>
      </c>
      <c r="R36" s="53"/>
      <c r="S36" s="53"/>
      <c r="T36" s="53"/>
      <c r="U36" s="53"/>
      <c r="V36" s="53"/>
      <c r="W36" s="53"/>
      <c r="X36" s="53"/>
      <c r="Y36" s="53"/>
      <c r="Z36" s="53"/>
      <c r="AA36" s="53"/>
      <c r="AB36" s="66">
        <f>+SUM(P36:AA36)/1</f>
        <v>1</v>
      </c>
      <c r="AC36" s="61"/>
      <c r="AD36" s="76"/>
      <c r="AE36" s="77"/>
      <c r="AF36" s="77"/>
      <c r="AG36" s="77"/>
      <c r="AH36" s="77"/>
      <c r="AI36" s="12"/>
      <c r="AJ36" s="12"/>
      <c r="AK36" s="12"/>
      <c r="AL36" s="12"/>
      <c r="AM36" s="12"/>
      <c r="AN36" s="12"/>
      <c r="AO36" s="12"/>
      <c r="AP36" s="13"/>
      <c r="AR36" s="83"/>
    </row>
    <row r="37" spans="1:44" ht="38.25" x14ac:dyDescent="0.25">
      <c r="A37" s="87"/>
      <c r="B37" s="88"/>
      <c r="C37" s="91"/>
      <c r="D37" s="99"/>
      <c r="E37" s="41">
        <v>1</v>
      </c>
      <c r="F37" s="41"/>
      <c r="G37" s="36">
        <v>28</v>
      </c>
      <c r="H37" s="11" t="s">
        <v>95</v>
      </c>
      <c r="I37" s="16">
        <v>43282</v>
      </c>
      <c r="J37" s="11">
        <v>43343</v>
      </c>
      <c r="K37" s="28"/>
      <c r="L37" s="24"/>
      <c r="M37" s="48" t="s">
        <v>132</v>
      </c>
      <c r="N37" s="94"/>
      <c r="O37" s="14"/>
      <c r="P37" s="65"/>
      <c r="Q37" s="53"/>
      <c r="R37" s="53"/>
      <c r="S37" s="53"/>
      <c r="T37" s="53"/>
      <c r="U37" s="53"/>
      <c r="V37" s="53"/>
      <c r="W37" s="53"/>
      <c r="X37" s="53"/>
      <c r="Y37" s="53"/>
      <c r="Z37" s="53"/>
      <c r="AA37" s="53"/>
      <c r="AB37" s="66"/>
      <c r="AC37" s="61"/>
      <c r="AD37" s="76"/>
      <c r="AE37" s="77"/>
      <c r="AF37" s="77"/>
      <c r="AG37" s="77"/>
      <c r="AH37" s="77"/>
      <c r="AI37" s="12"/>
      <c r="AJ37" s="12"/>
      <c r="AK37" s="12"/>
      <c r="AL37" s="12"/>
      <c r="AM37" s="12"/>
      <c r="AN37" s="12"/>
      <c r="AO37" s="12"/>
      <c r="AP37" s="13"/>
      <c r="AR37" s="83"/>
    </row>
    <row r="38" spans="1:44" ht="38.25" x14ac:dyDescent="0.25">
      <c r="A38" s="87"/>
      <c r="B38" s="88"/>
      <c r="C38" s="91"/>
      <c r="D38" s="99"/>
      <c r="E38" s="41">
        <v>1</v>
      </c>
      <c r="F38" s="41"/>
      <c r="G38" s="36">
        <v>29</v>
      </c>
      <c r="H38" s="11" t="s">
        <v>96</v>
      </c>
      <c r="I38" s="16">
        <v>43221</v>
      </c>
      <c r="J38" s="16">
        <v>43251</v>
      </c>
      <c r="K38" s="28"/>
      <c r="L38" s="24"/>
      <c r="M38" s="48" t="s">
        <v>132</v>
      </c>
      <c r="N38" s="94"/>
      <c r="O38" s="14"/>
      <c r="P38" s="65"/>
      <c r="Q38" s="53"/>
      <c r="R38" s="53"/>
      <c r="S38" s="53"/>
      <c r="T38" s="53"/>
      <c r="U38" s="53"/>
      <c r="V38" s="53"/>
      <c r="W38" s="53"/>
      <c r="X38" s="53"/>
      <c r="Y38" s="53"/>
      <c r="Z38" s="53"/>
      <c r="AA38" s="53"/>
      <c r="AB38" s="66"/>
      <c r="AC38" s="61"/>
      <c r="AD38" s="76"/>
      <c r="AE38" s="77"/>
      <c r="AF38" s="77"/>
      <c r="AG38" s="77"/>
      <c r="AH38" s="77"/>
      <c r="AI38" s="12"/>
      <c r="AJ38" s="12"/>
      <c r="AK38" s="12"/>
      <c r="AL38" s="12"/>
      <c r="AM38" s="12"/>
      <c r="AN38" s="12"/>
      <c r="AO38" s="12"/>
      <c r="AP38" s="13"/>
      <c r="AR38" s="83"/>
    </row>
    <row r="39" spans="1:44" ht="25.5" x14ac:dyDescent="0.25">
      <c r="A39" s="87"/>
      <c r="B39" s="88"/>
      <c r="C39" s="91"/>
      <c r="D39" s="99"/>
      <c r="E39" s="41">
        <v>1</v>
      </c>
      <c r="F39" s="41"/>
      <c r="G39" s="36">
        <v>30</v>
      </c>
      <c r="H39" s="11" t="s">
        <v>97</v>
      </c>
      <c r="I39" s="16">
        <v>43252</v>
      </c>
      <c r="J39" s="16">
        <v>43312</v>
      </c>
      <c r="K39" s="28"/>
      <c r="L39" s="24"/>
      <c r="M39" s="48" t="s">
        <v>132</v>
      </c>
      <c r="N39" s="94"/>
      <c r="O39" s="14"/>
      <c r="P39" s="65"/>
      <c r="Q39" s="53"/>
      <c r="R39" s="53"/>
      <c r="S39" s="53"/>
      <c r="T39" s="53"/>
      <c r="U39" s="53"/>
      <c r="V39" s="53"/>
      <c r="W39" s="53"/>
      <c r="X39" s="53"/>
      <c r="Y39" s="53"/>
      <c r="Z39" s="53"/>
      <c r="AA39" s="53"/>
      <c r="AB39" s="66"/>
      <c r="AC39" s="61"/>
      <c r="AD39" s="76"/>
      <c r="AE39" s="77"/>
      <c r="AF39" s="77"/>
      <c r="AG39" s="77"/>
      <c r="AH39" s="77"/>
      <c r="AI39" s="12"/>
      <c r="AJ39" s="12"/>
      <c r="AK39" s="12"/>
      <c r="AL39" s="12"/>
      <c r="AM39" s="12"/>
      <c r="AN39" s="12"/>
      <c r="AO39" s="12"/>
      <c r="AP39" s="13"/>
      <c r="AR39" s="83"/>
    </row>
    <row r="40" spans="1:44" ht="38.25" x14ac:dyDescent="0.25">
      <c r="A40" s="87"/>
      <c r="B40" s="88"/>
      <c r="C40" s="91"/>
      <c r="D40" s="99"/>
      <c r="E40" s="41">
        <v>2</v>
      </c>
      <c r="F40" s="41"/>
      <c r="G40" s="36">
        <v>31</v>
      </c>
      <c r="H40" s="11" t="s">
        <v>98</v>
      </c>
      <c r="I40" s="16">
        <v>43221</v>
      </c>
      <c r="J40" s="11">
        <v>43465</v>
      </c>
      <c r="K40" s="28"/>
      <c r="L40" s="24"/>
      <c r="M40" s="48" t="s">
        <v>132</v>
      </c>
      <c r="N40" s="94"/>
      <c r="O40" s="14"/>
      <c r="P40" s="65"/>
      <c r="Q40" s="53"/>
      <c r="R40" s="53"/>
      <c r="S40" s="53"/>
      <c r="T40" s="53"/>
      <c r="U40" s="53"/>
      <c r="V40" s="53"/>
      <c r="W40" s="53"/>
      <c r="X40" s="53"/>
      <c r="Y40" s="53"/>
      <c r="Z40" s="53"/>
      <c r="AA40" s="53"/>
      <c r="AB40" s="66"/>
      <c r="AC40" s="61"/>
      <c r="AD40" s="76"/>
      <c r="AE40" s="77"/>
      <c r="AF40" s="77"/>
      <c r="AG40" s="77"/>
      <c r="AH40" s="77"/>
      <c r="AI40" s="12"/>
      <c r="AJ40" s="12"/>
      <c r="AK40" s="12"/>
      <c r="AL40" s="12"/>
      <c r="AM40" s="12"/>
      <c r="AN40" s="12"/>
      <c r="AO40" s="12"/>
      <c r="AP40" s="13"/>
      <c r="AR40" s="83"/>
    </row>
    <row r="41" spans="1:44" ht="38.25" x14ac:dyDescent="0.25">
      <c r="A41" s="87"/>
      <c r="B41" s="88"/>
      <c r="C41" s="91"/>
      <c r="D41" s="99"/>
      <c r="E41" s="41">
        <v>1</v>
      </c>
      <c r="F41" s="41"/>
      <c r="G41" s="36">
        <v>32</v>
      </c>
      <c r="H41" s="11" t="s">
        <v>99</v>
      </c>
      <c r="I41" s="16">
        <v>43313</v>
      </c>
      <c r="J41" s="16">
        <v>43343</v>
      </c>
      <c r="K41" s="28"/>
      <c r="L41" s="24"/>
      <c r="M41" s="48" t="s">
        <v>132</v>
      </c>
      <c r="N41" s="94"/>
      <c r="O41" s="14"/>
      <c r="P41" s="65"/>
      <c r="Q41" s="53"/>
      <c r="R41" s="53"/>
      <c r="S41" s="53"/>
      <c r="T41" s="53"/>
      <c r="U41" s="53"/>
      <c r="V41" s="53"/>
      <c r="W41" s="53"/>
      <c r="X41" s="53"/>
      <c r="Y41" s="53"/>
      <c r="Z41" s="53"/>
      <c r="AA41" s="53"/>
      <c r="AB41" s="66"/>
      <c r="AC41" s="61"/>
      <c r="AD41" s="76"/>
      <c r="AE41" s="77"/>
      <c r="AF41" s="77"/>
      <c r="AG41" s="77"/>
      <c r="AH41" s="77"/>
      <c r="AI41" s="12"/>
      <c r="AJ41" s="12"/>
      <c r="AK41" s="12"/>
      <c r="AL41" s="12"/>
      <c r="AM41" s="12"/>
      <c r="AN41" s="12"/>
      <c r="AO41" s="12"/>
      <c r="AP41" s="13"/>
      <c r="AR41" s="83"/>
    </row>
    <row r="42" spans="1:44" ht="25.5" x14ac:dyDescent="0.25">
      <c r="A42" s="87"/>
      <c r="B42" s="88"/>
      <c r="C42" s="91"/>
      <c r="D42" s="99"/>
      <c r="E42" s="41">
        <v>2</v>
      </c>
      <c r="F42" s="41"/>
      <c r="G42" s="36">
        <v>33</v>
      </c>
      <c r="H42" s="11" t="s">
        <v>100</v>
      </c>
      <c r="I42" s="16">
        <v>43191</v>
      </c>
      <c r="J42" s="16">
        <v>43434</v>
      </c>
      <c r="K42" s="28"/>
      <c r="L42" s="24"/>
      <c r="M42" s="48" t="s">
        <v>132</v>
      </c>
      <c r="N42" s="94"/>
      <c r="O42" s="14"/>
      <c r="P42" s="65"/>
      <c r="Q42" s="53"/>
      <c r="R42" s="53"/>
      <c r="S42" s="53"/>
      <c r="T42" s="53"/>
      <c r="U42" s="53"/>
      <c r="V42" s="53"/>
      <c r="W42" s="53"/>
      <c r="X42" s="53"/>
      <c r="Y42" s="53"/>
      <c r="Z42" s="53"/>
      <c r="AA42" s="53"/>
      <c r="AB42" s="66"/>
      <c r="AC42" s="61"/>
      <c r="AD42" s="76"/>
      <c r="AE42" s="77"/>
      <c r="AF42" s="77"/>
      <c r="AG42" s="77"/>
      <c r="AH42" s="77"/>
      <c r="AI42" s="12"/>
      <c r="AJ42" s="12"/>
      <c r="AK42" s="12"/>
      <c r="AL42" s="12"/>
      <c r="AM42" s="12"/>
      <c r="AN42" s="12"/>
      <c r="AO42" s="12"/>
      <c r="AP42" s="13"/>
      <c r="AR42" s="83"/>
    </row>
    <row r="43" spans="1:44" ht="102" x14ac:dyDescent="0.25">
      <c r="A43" s="87"/>
      <c r="B43" s="88"/>
      <c r="C43" s="91"/>
      <c r="D43" s="99"/>
      <c r="E43" s="41">
        <v>3</v>
      </c>
      <c r="F43" s="41"/>
      <c r="G43" s="36">
        <v>34</v>
      </c>
      <c r="H43" s="11" t="s">
        <v>101</v>
      </c>
      <c r="I43" s="16">
        <v>43160</v>
      </c>
      <c r="J43" s="16">
        <v>43434</v>
      </c>
      <c r="K43" s="28"/>
      <c r="L43" s="24"/>
      <c r="M43" s="48" t="s">
        <v>132</v>
      </c>
      <c r="N43" s="94"/>
      <c r="O43" s="14"/>
      <c r="P43" s="65"/>
      <c r="Q43" s="53"/>
      <c r="R43" s="53"/>
      <c r="S43" s="53"/>
      <c r="T43" s="53"/>
      <c r="U43" s="53"/>
      <c r="V43" s="53"/>
      <c r="W43" s="53"/>
      <c r="X43" s="53"/>
      <c r="Y43" s="53"/>
      <c r="Z43" s="53"/>
      <c r="AA43" s="53"/>
      <c r="AB43" s="66"/>
      <c r="AC43" s="61"/>
      <c r="AD43" s="76"/>
      <c r="AE43" s="77"/>
      <c r="AF43" s="77"/>
      <c r="AG43" s="77"/>
      <c r="AH43" s="77"/>
      <c r="AI43" s="12"/>
      <c r="AJ43" s="12"/>
      <c r="AK43" s="12"/>
      <c r="AL43" s="12"/>
      <c r="AM43" s="12"/>
      <c r="AN43" s="12"/>
      <c r="AO43" s="12"/>
      <c r="AP43" s="13"/>
      <c r="AR43" s="83" t="s">
        <v>154</v>
      </c>
    </row>
    <row r="44" spans="1:44" ht="25.5" x14ac:dyDescent="0.25">
      <c r="A44" s="87"/>
      <c r="B44" s="88"/>
      <c r="C44" s="91"/>
      <c r="D44" s="99"/>
      <c r="E44" s="41">
        <v>4</v>
      </c>
      <c r="F44" s="41"/>
      <c r="G44" s="36">
        <v>35</v>
      </c>
      <c r="H44" s="11" t="s">
        <v>102</v>
      </c>
      <c r="I44" s="16">
        <v>43160</v>
      </c>
      <c r="J44" s="16">
        <v>43404</v>
      </c>
      <c r="K44" s="28"/>
      <c r="L44" s="24"/>
      <c r="M44" s="48" t="s">
        <v>132</v>
      </c>
      <c r="N44" s="94"/>
      <c r="O44" s="14"/>
      <c r="P44" s="65"/>
      <c r="Q44" s="53"/>
      <c r="R44" s="53"/>
      <c r="S44" s="53"/>
      <c r="T44" s="53"/>
      <c r="U44" s="53"/>
      <c r="V44" s="53"/>
      <c r="W44" s="53"/>
      <c r="X44" s="53"/>
      <c r="Y44" s="53"/>
      <c r="Z44" s="53"/>
      <c r="AA44" s="53"/>
      <c r="AB44" s="66"/>
      <c r="AC44" s="61"/>
      <c r="AD44" s="76"/>
      <c r="AE44" s="77"/>
      <c r="AF44" s="77"/>
      <c r="AG44" s="77"/>
      <c r="AH44" s="77"/>
      <c r="AI44" s="12"/>
      <c r="AJ44" s="12"/>
      <c r="AK44" s="12"/>
      <c r="AL44" s="12"/>
      <c r="AM44" s="12"/>
      <c r="AN44" s="12"/>
      <c r="AO44" s="12"/>
      <c r="AP44" s="13"/>
      <c r="AR44" s="83"/>
    </row>
    <row r="45" spans="1:44" ht="51" x14ac:dyDescent="0.25">
      <c r="A45" s="87"/>
      <c r="B45" s="88"/>
      <c r="C45" s="91"/>
      <c r="D45" s="99"/>
      <c r="E45" s="41">
        <v>1</v>
      </c>
      <c r="F45" s="41"/>
      <c r="G45" s="36">
        <v>36</v>
      </c>
      <c r="H45" s="11" t="s">
        <v>103</v>
      </c>
      <c r="I45" s="16">
        <v>43160</v>
      </c>
      <c r="J45" s="16">
        <v>43190</v>
      </c>
      <c r="K45" s="28"/>
      <c r="L45" s="24"/>
      <c r="M45" s="48" t="s">
        <v>143</v>
      </c>
      <c r="N45" s="94"/>
      <c r="O45" s="14"/>
      <c r="P45" s="65"/>
      <c r="Q45" s="53">
        <v>1</v>
      </c>
      <c r="R45" s="53"/>
      <c r="S45" s="53"/>
      <c r="T45" s="53"/>
      <c r="U45" s="53"/>
      <c r="V45" s="53"/>
      <c r="W45" s="53"/>
      <c r="X45" s="53"/>
      <c r="Y45" s="53"/>
      <c r="Z45" s="53"/>
      <c r="AA45" s="53"/>
      <c r="AB45" s="66">
        <f>+SUM(P45:AA45)/1</f>
        <v>1</v>
      </c>
      <c r="AC45" s="61"/>
      <c r="AD45" s="76"/>
      <c r="AE45" s="77"/>
      <c r="AF45" s="77"/>
      <c r="AG45" s="77"/>
      <c r="AH45" s="77"/>
      <c r="AI45" s="12"/>
      <c r="AJ45" s="12"/>
      <c r="AK45" s="12"/>
      <c r="AL45" s="12"/>
      <c r="AM45" s="12"/>
      <c r="AN45" s="12"/>
      <c r="AO45" s="12"/>
      <c r="AP45" s="13"/>
      <c r="AR45" s="83" t="s">
        <v>156</v>
      </c>
    </row>
    <row r="46" spans="1:44" ht="51" x14ac:dyDescent="0.25">
      <c r="A46" s="87"/>
      <c r="B46" s="88"/>
      <c r="C46" s="91"/>
      <c r="D46" s="99"/>
      <c r="E46" s="41">
        <v>4</v>
      </c>
      <c r="F46" s="41"/>
      <c r="G46" s="36">
        <v>37</v>
      </c>
      <c r="H46" s="11" t="s">
        <v>104</v>
      </c>
      <c r="I46" s="16">
        <v>43101</v>
      </c>
      <c r="J46" s="16">
        <v>43404</v>
      </c>
      <c r="K46" s="28"/>
      <c r="L46" s="24"/>
      <c r="M46" s="48" t="s">
        <v>144</v>
      </c>
      <c r="N46" s="94"/>
      <c r="O46" s="14"/>
      <c r="P46" s="65">
        <v>1</v>
      </c>
      <c r="Q46" s="53"/>
      <c r="R46" s="53"/>
      <c r="S46" s="53"/>
      <c r="T46" s="53"/>
      <c r="U46" s="53"/>
      <c r="V46" s="53"/>
      <c r="W46" s="53"/>
      <c r="X46" s="53"/>
      <c r="Y46" s="53"/>
      <c r="Z46" s="53"/>
      <c r="AA46" s="53"/>
      <c r="AB46" s="66">
        <f>+SUM(P46:AA46)/4</f>
        <v>0.25</v>
      </c>
      <c r="AC46" s="61"/>
      <c r="AD46" s="76"/>
      <c r="AE46" s="77"/>
      <c r="AF46" s="77"/>
      <c r="AG46" s="77"/>
      <c r="AH46" s="77"/>
      <c r="AI46" s="12"/>
      <c r="AJ46" s="12"/>
      <c r="AK46" s="12"/>
      <c r="AL46" s="12"/>
      <c r="AM46" s="12"/>
      <c r="AN46" s="12"/>
      <c r="AO46" s="12"/>
      <c r="AP46" s="13"/>
      <c r="AR46" s="83"/>
    </row>
    <row r="47" spans="1:44" ht="25.5" x14ac:dyDescent="0.25">
      <c r="A47" s="87"/>
      <c r="B47" s="88"/>
      <c r="C47" s="91"/>
      <c r="D47" s="99"/>
      <c r="E47" s="41">
        <v>1</v>
      </c>
      <c r="F47" s="41"/>
      <c r="G47" s="36">
        <v>38</v>
      </c>
      <c r="H47" s="11" t="s">
        <v>105</v>
      </c>
      <c r="I47" s="16">
        <v>43160</v>
      </c>
      <c r="J47" s="16">
        <v>43190</v>
      </c>
      <c r="K47" s="28"/>
      <c r="L47" s="24"/>
      <c r="M47" s="48" t="s">
        <v>144</v>
      </c>
      <c r="N47" s="94"/>
      <c r="O47" s="14"/>
      <c r="P47" s="65"/>
      <c r="Q47" s="53">
        <v>1</v>
      </c>
      <c r="R47" s="53"/>
      <c r="S47" s="53"/>
      <c r="T47" s="53"/>
      <c r="U47" s="53"/>
      <c r="V47" s="53"/>
      <c r="W47" s="53"/>
      <c r="X47" s="53"/>
      <c r="Y47" s="53"/>
      <c r="Z47" s="53"/>
      <c r="AA47" s="53"/>
      <c r="AB47" s="66">
        <f>+SUM(P47:AA47)/1</f>
        <v>1</v>
      </c>
      <c r="AC47" s="61"/>
      <c r="AD47" s="76"/>
      <c r="AE47" s="77"/>
      <c r="AF47" s="77"/>
      <c r="AG47" s="77"/>
      <c r="AH47" s="77"/>
      <c r="AI47" s="12"/>
      <c r="AJ47" s="12"/>
      <c r="AK47" s="12"/>
      <c r="AL47" s="12"/>
      <c r="AM47" s="12"/>
      <c r="AN47" s="12"/>
      <c r="AO47" s="12"/>
      <c r="AP47" s="13"/>
      <c r="AR47" s="83" t="s">
        <v>156</v>
      </c>
    </row>
    <row r="48" spans="1:44" ht="51" x14ac:dyDescent="0.25">
      <c r="A48" s="87"/>
      <c r="B48" s="88"/>
      <c r="C48" s="91"/>
      <c r="D48" s="99"/>
      <c r="E48" s="41">
        <v>1</v>
      </c>
      <c r="F48" s="41"/>
      <c r="G48" s="36">
        <v>39</v>
      </c>
      <c r="H48" s="11" t="s">
        <v>125</v>
      </c>
      <c r="I48" s="16">
        <v>43132</v>
      </c>
      <c r="J48" s="16">
        <v>43159</v>
      </c>
      <c r="K48" s="28"/>
      <c r="L48" s="24"/>
      <c r="M48" s="48" t="s">
        <v>132</v>
      </c>
      <c r="N48" s="94"/>
      <c r="O48" s="14"/>
      <c r="P48" s="65"/>
      <c r="Q48" s="53">
        <v>1</v>
      </c>
      <c r="R48" s="53"/>
      <c r="S48" s="53"/>
      <c r="T48" s="53"/>
      <c r="U48" s="53"/>
      <c r="V48" s="53"/>
      <c r="W48" s="53"/>
      <c r="X48" s="53"/>
      <c r="Y48" s="53"/>
      <c r="Z48" s="53"/>
      <c r="AA48" s="53"/>
      <c r="AB48" s="66">
        <f>+SUM(P48:AA48)/1</f>
        <v>1</v>
      </c>
      <c r="AC48" s="61"/>
      <c r="AD48" s="76"/>
      <c r="AE48" s="77"/>
      <c r="AF48" s="77"/>
      <c r="AG48" s="77"/>
      <c r="AH48" s="77"/>
      <c r="AI48" s="12"/>
      <c r="AJ48" s="12"/>
      <c r="AK48" s="12"/>
      <c r="AL48" s="12"/>
      <c r="AM48" s="12"/>
      <c r="AN48" s="12"/>
      <c r="AO48" s="12"/>
      <c r="AP48" s="13"/>
      <c r="AR48" s="83" t="s">
        <v>156</v>
      </c>
    </row>
    <row r="49" spans="1:44" ht="38.25" x14ac:dyDescent="0.25">
      <c r="A49" s="87"/>
      <c r="B49" s="88"/>
      <c r="C49" s="91"/>
      <c r="D49" s="99"/>
      <c r="E49" s="41">
        <v>1</v>
      </c>
      <c r="F49" s="41"/>
      <c r="G49" s="36">
        <v>40</v>
      </c>
      <c r="H49" s="11" t="s">
        <v>106</v>
      </c>
      <c r="I49" s="16">
        <v>43191</v>
      </c>
      <c r="J49" s="16">
        <v>43220</v>
      </c>
      <c r="K49" s="28"/>
      <c r="L49" s="24"/>
      <c r="M49" s="48" t="s">
        <v>133</v>
      </c>
      <c r="N49" s="94"/>
      <c r="O49" s="14"/>
      <c r="P49" s="65"/>
      <c r="Q49" s="53"/>
      <c r="R49" s="53"/>
      <c r="S49" s="53"/>
      <c r="T49" s="53"/>
      <c r="U49" s="53"/>
      <c r="V49" s="53"/>
      <c r="W49" s="53"/>
      <c r="X49" s="53"/>
      <c r="Y49" s="53"/>
      <c r="Z49" s="53"/>
      <c r="AA49" s="53"/>
      <c r="AB49" s="66"/>
      <c r="AC49" s="61"/>
      <c r="AD49" s="76"/>
      <c r="AE49" s="77"/>
      <c r="AF49" s="77"/>
      <c r="AG49" s="77"/>
      <c r="AH49" s="77"/>
      <c r="AI49" s="12"/>
      <c r="AJ49" s="12"/>
      <c r="AK49" s="12"/>
      <c r="AL49" s="12"/>
      <c r="AM49" s="12"/>
      <c r="AN49" s="12"/>
      <c r="AO49" s="12"/>
      <c r="AP49" s="13"/>
      <c r="AR49" s="83"/>
    </row>
    <row r="50" spans="1:44" ht="63.75" x14ac:dyDescent="0.25">
      <c r="A50" s="87"/>
      <c r="B50" s="88"/>
      <c r="C50" s="91"/>
      <c r="D50" s="99"/>
      <c r="E50" s="41">
        <v>1</v>
      </c>
      <c r="F50" s="41"/>
      <c r="G50" s="36">
        <v>41</v>
      </c>
      <c r="H50" s="11" t="s">
        <v>107</v>
      </c>
      <c r="I50" s="16">
        <v>43160</v>
      </c>
      <c r="J50" s="16">
        <v>43190</v>
      </c>
      <c r="K50" s="28"/>
      <c r="L50" s="24"/>
      <c r="M50" s="48" t="s">
        <v>145</v>
      </c>
      <c r="N50" s="94"/>
      <c r="O50" s="14"/>
      <c r="P50" s="65"/>
      <c r="Q50" s="53"/>
      <c r="R50" s="53">
        <v>1</v>
      </c>
      <c r="S50" s="53"/>
      <c r="T50" s="53"/>
      <c r="U50" s="53"/>
      <c r="V50" s="53"/>
      <c r="W50" s="53"/>
      <c r="X50" s="53"/>
      <c r="Y50" s="53"/>
      <c r="Z50" s="53"/>
      <c r="AA50" s="53"/>
      <c r="AB50" s="66">
        <f>+SUM(P50:AA50)/1</f>
        <v>1</v>
      </c>
      <c r="AC50" s="61"/>
      <c r="AD50" s="76"/>
      <c r="AE50" s="77"/>
      <c r="AF50" s="77"/>
      <c r="AG50" s="77"/>
      <c r="AH50" s="77"/>
      <c r="AI50" s="12"/>
      <c r="AJ50" s="12"/>
      <c r="AK50" s="12"/>
      <c r="AL50" s="12"/>
      <c r="AM50" s="12"/>
      <c r="AN50" s="12"/>
      <c r="AO50" s="12"/>
      <c r="AP50" s="13"/>
      <c r="AR50" s="83" t="s">
        <v>156</v>
      </c>
    </row>
    <row r="51" spans="1:44" ht="89.25" x14ac:dyDescent="0.25">
      <c r="A51" s="87"/>
      <c r="B51" s="88"/>
      <c r="C51" s="91"/>
      <c r="D51" s="99"/>
      <c r="E51" s="41">
        <v>2</v>
      </c>
      <c r="F51" s="41"/>
      <c r="G51" s="36">
        <v>42</v>
      </c>
      <c r="H51" s="11" t="s">
        <v>108</v>
      </c>
      <c r="I51" s="16">
        <v>43132</v>
      </c>
      <c r="J51" s="16">
        <v>43343</v>
      </c>
      <c r="K51" s="28"/>
      <c r="L51" s="24"/>
      <c r="M51" s="48" t="s">
        <v>132</v>
      </c>
      <c r="N51" s="94"/>
      <c r="O51" s="14"/>
      <c r="P51" s="65"/>
      <c r="Q51" s="53">
        <v>1</v>
      </c>
      <c r="R51" s="53"/>
      <c r="S51" s="53"/>
      <c r="T51" s="53"/>
      <c r="U51" s="53"/>
      <c r="V51" s="53"/>
      <c r="W51" s="53"/>
      <c r="X51" s="53"/>
      <c r="Y51" s="53"/>
      <c r="Z51" s="53"/>
      <c r="AA51" s="53"/>
      <c r="AB51" s="66">
        <f>+SUM(P51:AA51)/2</f>
        <v>0.5</v>
      </c>
      <c r="AC51" s="61"/>
      <c r="AD51" s="76"/>
      <c r="AE51" s="77"/>
      <c r="AF51" s="77"/>
      <c r="AG51" s="77"/>
      <c r="AH51" s="77"/>
      <c r="AI51" s="12"/>
      <c r="AJ51" s="12"/>
      <c r="AK51" s="12"/>
      <c r="AL51" s="12"/>
      <c r="AM51" s="12"/>
      <c r="AN51" s="12"/>
      <c r="AO51" s="12"/>
      <c r="AP51" s="13"/>
      <c r="AR51" s="83" t="s">
        <v>155</v>
      </c>
    </row>
    <row r="52" spans="1:44" ht="25.5" x14ac:dyDescent="0.25">
      <c r="A52" s="87"/>
      <c r="B52" s="88"/>
      <c r="C52" s="91"/>
      <c r="D52" s="99"/>
      <c r="E52" s="41">
        <v>1</v>
      </c>
      <c r="F52" s="41"/>
      <c r="G52" s="36">
        <v>43</v>
      </c>
      <c r="H52" s="11" t="s">
        <v>109</v>
      </c>
      <c r="I52" s="16">
        <v>43344</v>
      </c>
      <c r="J52" s="16">
        <v>43373</v>
      </c>
      <c r="K52" s="28"/>
      <c r="L52" s="24"/>
      <c r="M52" s="48" t="s">
        <v>132</v>
      </c>
      <c r="N52" s="94"/>
      <c r="O52" s="14"/>
      <c r="P52" s="65"/>
      <c r="Q52" s="53"/>
      <c r="R52" s="53"/>
      <c r="S52" s="53"/>
      <c r="T52" s="53"/>
      <c r="U52" s="53"/>
      <c r="V52" s="53"/>
      <c r="W52" s="53"/>
      <c r="X52" s="53"/>
      <c r="Y52" s="53"/>
      <c r="Z52" s="53"/>
      <c r="AA52" s="53"/>
      <c r="AB52" s="66"/>
      <c r="AC52" s="61"/>
      <c r="AD52" s="76"/>
      <c r="AE52" s="77"/>
      <c r="AF52" s="77"/>
      <c r="AG52" s="77"/>
      <c r="AH52" s="77"/>
      <c r="AI52" s="12"/>
      <c r="AJ52" s="12"/>
      <c r="AK52" s="12"/>
      <c r="AL52" s="12"/>
      <c r="AM52" s="12"/>
      <c r="AN52" s="12"/>
      <c r="AO52" s="12"/>
      <c r="AP52" s="13"/>
      <c r="AR52" s="83"/>
    </row>
    <row r="53" spans="1:44" ht="25.5" x14ac:dyDescent="0.25">
      <c r="A53" s="87"/>
      <c r="B53" s="88"/>
      <c r="C53" s="91"/>
      <c r="D53" s="99"/>
      <c r="E53" s="42">
        <v>1</v>
      </c>
      <c r="F53" s="42"/>
      <c r="G53" s="36">
        <v>44</v>
      </c>
      <c r="H53" s="11" t="s">
        <v>110</v>
      </c>
      <c r="I53" s="16">
        <v>43132</v>
      </c>
      <c r="J53" s="16">
        <v>43465</v>
      </c>
      <c r="K53" s="28"/>
      <c r="L53" s="24"/>
      <c r="M53" s="48" t="s">
        <v>134</v>
      </c>
      <c r="N53" s="94"/>
      <c r="O53" s="14"/>
      <c r="P53" s="65"/>
      <c r="Q53" s="53"/>
      <c r="R53" s="53"/>
      <c r="S53" s="53"/>
      <c r="T53" s="53"/>
      <c r="U53" s="53"/>
      <c r="V53" s="53"/>
      <c r="W53" s="53"/>
      <c r="X53" s="53"/>
      <c r="Y53" s="53"/>
      <c r="Z53" s="53"/>
      <c r="AA53" s="53"/>
      <c r="AB53" s="66"/>
      <c r="AC53" s="61"/>
      <c r="AD53" s="76"/>
      <c r="AE53" s="77"/>
      <c r="AF53" s="77"/>
      <c r="AG53" s="77"/>
      <c r="AH53" s="77"/>
      <c r="AI53" s="12"/>
      <c r="AJ53" s="12"/>
      <c r="AK53" s="12"/>
      <c r="AL53" s="12"/>
      <c r="AM53" s="12"/>
      <c r="AN53" s="12"/>
      <c r="AO53" s="12"/>
      <c r="AP53" s="13"/>
      <c r="AR53" s="83" t="s">
        <v>148</v>
      </c>
    </row>
    <row r="54" spans="1:44" ht="18" x14ac:dyDescent="0.25">
      <c r="A54" s="87"/>
      <c r="B54" s="88"/>
      <c r="C54" s="91"/>
      <c r="D54" s="99"/>
      <c r="E54" s="41">
        <v>10</v>
      </c>
      <c r="F54" s="41"/>
      <c r="G54" s="36">
        <v>45</v>
      </c>
      <c r="H54" s="40" t="s">
        <v>149</v>
      </c>
      <c r="I54" s="16">
        <v>43221</v>
      </c>
      <c r="J54" s="16">
        <v>43434</v>
      </c>
      <c r="K54" s="28"/>
      <c r="L54" s="24"/>
      <c r="M54" s="48" t="s">
        <v>135</v>
      </c>
      <c r="N54" s="94"/>
      <c r="O54" s="14"/>
      <c r="P54" s="65"/>
      <c r="Q54" s="53"/>
      <c r="R54" s="53"/>
      <c r="S54" s="53"/>
      <c r="T54" s="53"/>
      <c r="U54" s="53"/>
      <c r="V54" s="53"/>
      <c r="W54" s="53"/>
      <c r="X54" s="53"/>
      <c r="Y54" s="53"/>
      <c r="Z54" s="53"/>
      <c r="AA54" s="53"/>
      <c r="AB54" s="66"/>
      <c r="AC54" s="61"/>
      <c r="AD54" s="76"/>
      <c r="AE54" s="77"/>
      <c r="AF54" s="77"/>
      <c r="AG54" s="77"/>
      <c r="AH54" s="77"/>
      <c r="AI54" s="12"/>
      <c r="AJ54" s="12"/>
      <c r="AK54" s="12"/>
      <c r="AL54" s="12"/>
      <c r="AM54" s="12"/>
      <c r="AN54" s="12"/>
      <c r="AO54" s="12"/>
      <c r="AP54" s="13"/>
      <c r="AR54" s="83"/>
    </row>
    <row r="55" spans="1:44" ht="18" x14ac:dyDescent="0.25">
      <c r="A55" s="87"/>
      <c r="B55" s="88"/>
      <c r="C55" s="91"/>
      <c r="D55" s="99"/>
      <c r="E55" s="41">
        <v>13</v>
      </c>
      <c r="F55" s="41"/>
      <c r="G55" s="36">
        <v>46</v>
      </c>
      <c r="H55" s="11" t="s">
        <v>111</v>
      </c>
      <c r="I55" s="16">
        <v>43221</v>
      </c>
      <c r="J55" s="16">
        <v>43434</v>
      </c>
      <c r="K55" s="28"/>
      <c r="L55" s="24"/>
      <c r="M55" s="48" t="s">
        <v>135</v>
      </c>
      <c r="N55" s="94"/>
      <c r="O55" s="14"/>
      <c r="P55" s="65"/>
      <c r="Q55" s="53"/>
      <c r="R55" s="53"/>
      <c r="S55" s="53"/>
      <c r="T55" s="53"/>
      <c r="U55" s="53"/>
      <c r="V55" s="53"/>
      <c r="W55" s="53"/>
      <c r="X55" s="53"/>
      <c r="Y55" s="53"/>
      <c r="Z55" s="53"/>
      <c r="AA55" s="53"/>
      <c r="AB55" s="66"/>
      <c r="AC55" s="61"/>
      <c r="AD55" s="76"/>
      <c r="AE55" s="77"/>
      <c r="AF55" s="77"/>
      <c r="AG55" s="77"/>
      <c r="AH55" s="77"/>
      <c r="AI55" s="12"/>
      <c r="AJ55" s="12"/>
      <c r="AK55" s="12"/>
      <c r="AL55" s="12"/>
      <c r="AM55" s="12"/>
      <c r="AN55" s="12"/>
      <c r="AO55" s="12"/>
      <c r="AP55" s="13"/>
      <c r="AR55" s="83"/>
    </row>
    <row r="56" spans="1:44" ht="38.25" x14ac:dyDescent="0.25">
      <c r="A56" s="87">
        <v>6</v>
      </c>
      <c r="B56" s="88" t="s">
        <v>59</v>
      </c>
      <c r="C56" s="91" t="str">
        <f>+VLOOKUP($B56,Listas!$A$12:$B$18,2,FALSE)</f>
        <v>Políticas de buen gobierno definidas e implementadas</v>
      </c>
      <c r="D56" s="99"/>
      <c r="E56" s="41">
        <v>9</v>
      </c>
      <c r="F56" s="41"/>
      <c r="G56" s="36">
        <v>47</v>
      </c>
      <c r="H56" s="11" t="s">
        <v>112</v>
      </c>
      <c r="I56" s="16">
        <v>43160</v>
      </c>
      <c r="J56" s="16">
        <v>43465</v>
      </c>
      <c r="K56" s="28"/>
      <c r="L56" s="25"/>
      <c r="M56" s="49" t="s">
        <v>136</v>
      </c>
      <c r="N56" s="94"/>
      <c r="O56" s="96" t="s">
        <v>33</v>
      </c>
      <c r="P56" s="65"/>
      <c r="Q56" s="53"/>
      <c r="R56" s="53"/>
      <c r="S56" s="53"/>
      <c r="T56" s="55"/>
      <c r="U56" s="55"/>
      <c r="V56" s="55"/>
      <c r="W56" s="55"/>
      <c r="X56" s="55"/>
      <c r="Y56" s="55"/>
      <c r="Z56" s="55"/>
      <c r="AA56" s="55"/>
      <c r="AB56" s="66"/>
      <c r="AC56" s="61"/>
      <c r="AD56" s="76"/>
      <c r="AE56" s="77"/>
      <c r="AF56" s="77"/>
      <c r="AG56" s="77"/>
      <c r="AH56" s="77"/>
      <c r="AI56" s="12"/>
      <c r="AJ56" s="12"/>
      <c r="AK56" s="12"/>
      <c r="AL56" s="12"/>
      <c r="AM56" s="12"/>
      <c r="AN56" s="12"/>
      <c r="AO56" s="12"/>
      <c r="AP56" s="13"/>
      <c r="AR56" s="83"/>
    </row>
    <row r="57" spans="1:44" ht="25.5" x14ac:dyDescent="0.25">
      <c r="A57" s="87"/>
      <c r="B57" s="88"/>
      <c r="C57" s="91"/>
      <c r="D57" s="99"/>
      <c r="E57" s="41">
        <v>11</v>
      </c>
      <c r="F57" s="41"/>
      <c r="G57" s="36">
        <v>48</v>
      </c>
      <c r="H57" s="11" t="s">
        <v>113</v>
      </c>
      <c r="I57" s="16">
        <v>43132</v>
      </c>
      <c r="J57" s="16">
        <v>43465</v>
      </c>
      <c r="K57" s="28"/>
      <c r="L57" s="25"/>
      <c r="M57" s="48" t="s">
        <v>146</v>
      </c>
      <c r="N57" s="94"/>
      <c r="O57" s="96"/>
      <c r="P57" s="65"/>
      <c r="Q57" s="53">
        <v>1</v>
      </c>
      <c r="R57" s="53"/>
      <c r="S57" s="53"/>
      <c r="T57" s="55"/>
      <c r="U57" s="55"/>
      <c r="V57" s="55"/>
      <c r="W57" s="55"/>
      <c r="X57" s="55"/>
      <c r="Y57" s="55"/>
      <c r="Z57" s="55"/>
      <c r="AA57" s="55"/>
      <c r="AB57" s="66">
        <f>+SUM(P57:AA57)/11</f>
        <v>9.0909090909090912E-2</v>
      </c>
      <c r="AC57" s="61"/>
      <c r="AD57" s="76"/>
      <c r="AE57" s="77"/>
      <c r="AF57" s="77"/>
      <c r="AG57" s="77"/>
      <c r="AH57" s="77"/>
      <c r="AI57" s="12"/>
      <c r="AJ57" s="12"/>
      <c r="AK57" s="12"/>
      <c r="AL57" s="12"/>
      <c r="AM57" s="12"/>
      <c r="AN57" s="12"/>
      <c r="AO57" s="12"/>
      <c r="AP57" s="13"/>
      <c r="AR57" s="83"/>
    </row>
    <row r="58" spans="1:44" ht="38.25" x14ac:dyDescent="0.25">
      <c r="A58" s="87"/>
      <c r="B58" s="89"/>
      <c r="C58" s="92"/>
      <c r="D58" s="99"/>
      <c r="E58" s="41">
        <v>1</v>
      </c>
      <c r="F58" s="41"/>
      <c r="G58" s="36">
        <v>49</v>
      </c>
      <c r="H58" s="11" t="s">
        <v>114</v>
      </c>
      <c r="I58" s="11">
        <v>43191</v>
      </c>
      <c r="J58" s="11">
        <v>43220</v>
      </c>
      <c r="K58" s="38"/>
      <c r="L58" s="24"/>
      <c r="M58" s="48" t="s">
        <v>141</v>
      </c>
      <c r="N58" s="94"/>
      <c r="O58" s="96"/>
      <c r="P58" s="65"/>
      <c r="Q58" s="53"/>
      <c r="R58" s="53"/>
      <c r="S58" s="53"/>
      <c r="T58" s="55"/>
      <c r="U58" s="55"/>
      <c r="V58" s="55"/>
      <c r="W58" s="55"/>
      <c r="X58" s="55"/>
      <c r="Y58" s="55"/>
      <c r="Z58" s="55"/>
      <c r="AA58" s="55"/>
      <c r="AB58" s="66"/>
      <c r="AC58" s="61"/>
      <c r="AD58" s="76"/>
      <c r="AE58" s="77"/>
      <c r="AF58" s="77"/>
      <c r="AG58" s="77"/>
      <c r="AH58" s="77"/>
      <c r="AI58" s="12"/>
      <c r="AJ58" s="12"/>
      <c r="AK58" s="12"/>
      <c r="AL58" s="12"/>
      <c r="AM58" s="12"/>
      <c r="AN58" s="12"/>
      <c r="AO58" s="12"/>
      <c r="AP58" s="13"/>
      <c r="AR58" s="83"/>
    </row>
    <row r="59" spans="1:44" ht="38.25" x14ac:dyDescent="0.25">
      <c r="A59" s="87"/>
      <c r="B59" s="89"/>
      <c r="C59" s="92"/>
      <c r="D59" s="99"/>
      <c r="E59" s="41">
        <v>10</v>
      </c>
      <c r="F59" s="41"/>
      <c r="G59" s="36">
        <v>50</v>
      </c>
      <c r="H59" s="11" t="s">
        <v>115</v>
      </c>
      <c r="I59" s="16">
        <v>43160</v>
      </c>
      <c r="J59" s="16">
        <v>43465</v>
      </c>
      <c r="K59" s="38"/>
      <c r="L59" s="24"/>
      <c r="M59" s="48" t="s">
        <v>138</v>
      </c>
      <c r="N59" s="94"/>
      <c r="O59" s="96"/>
      <c r="P59" s="65"/>
      <c r="Q59" s="53"/>
      <c r="R59" s="53">
        <v>1</v>
      </c>
      <c r="S59" s="53"/>
      <c r="T59" s="55"/>
      <c r="U59" s="55"/>
      <c r="V59" s="55"/>
      <c r="W59" s="55"/>
      <c r="X59" s="55"/>
      <c r="Y59" s="55"/>
      <c r="Z59" s="55"/>
      <c r="AA59" s="55"/>
      <c r="AB59" s="66">
        <f>+SUM(P59:AA59)/4</f>
        <v>0.25</v>
      </c>
      <c r="AC59" s="61"/>
      <c r="AD59" s="76"/>
      <c r="AE59" s="77"/>
      <c r="AF59" s="77"/>
      <c r="AG59" s="77"/>
      <c r="AH59" s="77"/>
      <c r="AI59" s="12"/>
      <c r="AJ59" s="12"/>
      <c r="AK59" s="12"/>
      <c r="AL59" s="12"/>
      <c r="AM59" s="12"/>
      <c r="AN59" s="12"/>
      <c r="AO59" s="12"/>
      <c r="AP59" s="13"/>
      <c r="AR59" s="83" t="s">
        <v>161</v>
      </c>
    </row>
    <row r="60" spans="1:44" ht="38.25" x14ac:dyDescent="0.25">
      <c r="A60" s="87"/>
      <c r="B60" s="89"/>
      <c r="C60" s="92"/>
      <c r="D60" s="99"/>
      <c r="E60" s="41">
        <v>2</v>
      </c>
      <c r="F60" s="41"/>
      <c r="G60" s="36">
        <v>51</v>
      </c>
      <c r="H60" s="11" t="s">
        <v>116</v>
      </c>
      <c r="I60" s="11">
        <v>43252</v>
      </c>
      <c r="J60" s="11">
        <v>43434</v>
      </c>
      <c r="K60" s="38"/>
      <c r="L60" s="24"/>
      <c r="M60" s="48" t="s">
        <v>139</v>
      </c>
      <c r="N60" s="94"/>
      <c r="O60" s="96"/>
      <c r="P60" s="65"/>
      <c r="Q60" s="53"/>
      <c r="R60" s="53"/>
      <c r="S60" s="53"/>
      <c r="T60" s="55"/>
      <c r="U60" s="55"/>
      <c r="V60" s="55"/>
      <c r="W60" s="55"/>
      <c r="X60" s="55"/>
      <c r="Y60" s="55"/>
      <c r="Z60" s="55"/>
      <c r="AA60" s="55"/>
      <c r="AB60" s="66"/>
      <c r="AC60" s="61"/>
      <c r="AD60" s="76"/>
      <c r="AE60" s="77"/>
      <c r="AF60" s="77"/>
      <c r="AG60" s="77"/>
      <c r="AH60" s="77"/>
      <c r="AI60" s="12"/>
      <c r="AJ60" s="12"/>
      <c r="AK60" s="12"/>
      <c r="AL60" s="12"/>
      <c r="AM60" s="12"/>
      <c r="AN60" s="12"/>
      <c r="AO60" s="12"/>
      <c r="AP60" s="13"/>
      <c r="AR60" s="83"/>
    </row>
    <row r="61" spans="1:44" ht="25.5" x14ac:dyDescent="0.25">
      <c r="A61" s="87"/>
      <c r="B61" s="89"/>
      <c r="C61" s="92"/>
      <c r="D61" s="99"/>
      <c r="E61" s="41">
        <v>1</v>
      </c>
      <c r="F61" s="41"/>
      <c r="G61" s="36">
        <v>52</v>
      </c>
      <c r="H61" s="11" t="s">
        <v>117</v>
      </c>
      <c r="I61" s="11">
        <v>43405</v>
      </c>
      <c r="J61" s="11">
        <v>43465</v>
      </c>
      <c r="K61" s="38"/>
      <c r="L61" s="24"/>
      <c r="M61" s="48" t="s">
        <v>132</v>
      </c>
      <c r="N61" s="94"/>
      <c r="O61" s="96"/>
      <c r="P61" s="65"/>
      <c r="Q61" s="53"/>
      <c r="R61" s="53"/>
      <c r="S61" s="53"/>
      <c r="T61" s="55"/>
      <c r="U61" s="55"/>
      <c r="V61" s="55"/>
      <c r="W61" s="55"/>
      <c r="X61" s="55"/>
      <c r="Y61" s="55"/>
      <c r="Z61" s="55"/>
      <c r="AA61" s="55"/>
      <c r="AB61" s="66"/>
      <c r="AC61" s="61"/>
      <c r="AD61" s="76"/>
      <c r="AE61" s="77"/>
      <c r="AF61" s="77"/>
      <c r="AG61" s="77"/>
      <c r="AH61" s="77"/>
      <c r="AI61" s="12"/>
      <c r="AJ61" s="12"/>
      <c r="AK61" s="12"/>
      <c r="AL61" s="12"/>
      <c r="AM61" s="12"/>
      <c r="AN61" s="12"/>
      <c r="AO61" s="12"/>
      <c r="AP61" s="13"/>
      <c r="AR61" s="83"/>
    </row>
    <row r="62" spans="1:44" ht="39" thickBot="1" x14ac:dyDescent="0.3">
      <c r="A62" s="87"/>
      <c r="B62" s="90"/>
      <c r="C62" s="93"/>
      <c r="D62" s="100"/>
      <c r="E62" s="43">
        <v>1</v>
      </c>
      <c r="F62" s="43"/>
      <c r="G62" s="37">
        <v>53</v>
      </c>
      <c r="H62" s="33" t="s">
        <v>118</v>
      </c>
      <c r="I62" s="33">
        <v>43101</v>
      </c>
      <c r="J62" s="33">
        <v>43465</v>
      </c>
      <c r="K62" s="34"/>
      <c r="L62" s="35"/>
      <c r="M62" s="50" t="s">
        <v>140</v>
      </c>
      <c r="N62" s="95"/>
      <c r="O62" s="97"/>
      <c r="P62" s="70"/>
      <c r="Q62" s="71"/>
      <c r="R62" s="71"/>
      <c r="S62" s="71"/>
      <c r="T62" s="56"/>
      <c r="U62" s="56"/>
      <c r="V62" s="56"/>
      <c r="W62" s="56"/>
      <c r="X62" s="56"/>
      <c r="Y62" s="56"/>
      <c r="Z62" s="56"/>
      <c r="AA62" s="56"/>
      <c r="AB62" s="39"/>
      <c r="AC62" s="62"/>
      <c r="AD62" s="78"/>
      <c r="AE62" s="79"/>
      <c r="AF62" s="79"/>
      <c r="AG62" s="79"/>
      <c r="AH62" s="79"/>
      <c r="AI62" s="80"/>
      <c r="AJ62" s="80"/>
      <c r="AK62" s="80"/>
      <c r="AL62" s="80"/>
      <c r="AM62" s="80"/>
      <c r="AN62" s="80"/>
      <c r="AO62" s="80"/>
      <c r="AP62" s="81"/>
      <c r="AR62" s="84" t="s">
        <v>148</v>
      </c>
    </row>
  </sheetData>
  <protectedRanges>
    <protectedRange algorithmName="SHA-512" hashValue="SaR4WPEEBcme6nU8FP6feMLbxjOj5vPWVfMgYyUF3qkw4bt1ZC5dLSB4pDuC0aJpUH313bT6lJyasf0hrZwfHw==" saltValue="N+ahJoEuNYX9P/AgdkDOWw==" spinCount="100000" sqref="P11:AC12 P10:AA10 AC10:AQ10 P15:AC15 AB62:AC62 P13:AA14 AC13:AC14 P17:AC17 P16:AA16 AC16 P19:AC19 P18:AA18 AC18 P20:AA24 AC20:AC24 AC27:AC61 AD11:AR62 P25:AC26" name="Rango1"/>
    <protectedRange algorithmName="SHA-512" hashValue="SaR4WPEEBcme6nU8FP6feMLbxjOj5vPWVfMgYyUF3qkw4bt1ZC5dLSB4pDuC0aJpUH313bT6lJyasf0hrZwfHw==" saltValue="N+ahJoEuNYX9P/AgdkDOWw==" spinCount="100000" sqref="AB27" name="Rango1_3"/>
    <protectedRange algorithmName="SHA-512" hashValue="SaR4WPEEBcme6nU8FP6feMLbxjOj5vPWVfMgYyUF3qkw4bt1ZC5dLSB4pDuC0aJpUH313bT6lJyasf0hrZwfHw==" saltValue="N+ahJoEuNYX9P/AgdkDOWw==" spinCount="100000" sqref="AB53" name="Rango1_4"/>
    <protectedRange algorithmName="SHA-512" hashValue="SaR4WPEEBcme6nU8FP6feMLbxjOj5vPWVfMgYyUF3qkw4bt1ZC5dLSB4pDuC0aJpUH313bT6lJyasf0hrZwfHw==" saltValue="N+ahJoEuNYX9P/AgdkDOWw==" spinCount="100000" sqref="P56:AA62" name="Rango1_1"/>
    <protectedRange algorithmName="SHA-512" hashValue="SaR4WPEEBcme6nU8FP6feMLbxjOj5vPWVfMgYyUF3qkw4bt1ZC5dLSB4pDuC0aJpUH313bT6lJyasf0hrZwfHw==" saltValue="N+ahJoEuNYX9P/AgdkDOWw==" spinCount="100000" sqref="P27:AA29" name="Rango1_3_1"/>
    <protectedRange algorithmName="SHA-512" hashValue="SaR4WPEEBcme6nU8FP6feMLbxjOj5vPWVfMgYyUF3qkw4bt1ZC5dLSB4pDuC0aJpUH313bT6lJyasf0hrZwfHw==" saltValue="N+ahJoEuNYX9P/AgdkDOWw==" spinCount="100000" sqref="P30:AA55" name="Rango1_4_1"/>
    <protectedRange algorithmName="SHA-512" hashValue="SaR4WPEEBcme6nU8FP6feMLbxjOj5vPWVfMgYyUF3qkw4bt1ZC5dLSB4pDuC0aJpUH313bT6lJyasf0hrZwfHw==" saltValue="N+ahJoEuNYX9P/AgdkDOWw==" spinCount="100000" sqref="AR10" name="Rango1_2"/>
    <protectedRange algorithmName="SHA-512" hashValue="DYb/rrAVMvpQwMk0eTejMQcWQBVCDE6+i+lBwJWmQ3kuanuvW1jPOsuXOwQU1biiZ910ChVFrhJBUy+mVWGN7g==" saltValue="dMtMVG8t5XkdDhMcI2BN5A==" spinCount="100000" sqref="AB10 AB13:AB14 AB16 AB18 AB20:AB24 AB54:AB61 AB28:AB52" name="Rango1_5"/>
  </protectedRanges>
  <mergeCells count="40">
    <mergeCell ref="C7:E7"/>
    <mergeCell ref="G7:H7"/>
    <mergeCell ref="A1:C2"/>
    <mergeCell ref="D1:N1"/>
    <mergeCell ref="D2:N2"/>
    <mergeCell ref="C5:G5"/>
    <mergeCell ref="H5:K5"/>
    <mergeCell ref="P8:AB8"/>
    <mergeCell ref="AD8:AP8"/>
    <mergeCell ref="A14:A24"/>
    <mergeCell ref="B14:B24"/>
    <mergeCell ref="C14:C24"/>
    <mergeCell ref="G9:H9"/>
    <mergeCell ref="A10:A13"/>
    <mergeCell ref="B10:B13"/>
    <mergeCell ref="C10:C13"/>
    <mergeCell ref="A27:A29"/>
    <mergeCell ref="B27:B29"/>
    <mergeCell ref="C27:C29"/>
    <mergeCell ref="O27:O29"/>
    <mergeCell ref="O25:O26"/>
    <mergeCell ref="A25:A26"/>
    <mergeCell ref="B25:B26"/>
    <mergeCell ref="C25:C26"/>
    <mergeCell ref="N30:N55"/>
    <mergeCell ref="N56:N62"/>
    <mergeCell ref="O56:O62"/>
    <mergeCell ref="D10:D62"/>
    <mergeCell ref="N27:N29"/>
    <mergeCell ref="O14:O24"/>
    <mergeCell ref="N25:N26"/>
    <mergeCell ref="N14:N24"/>
    <mergeCell ref="N10:N13"/>
    <mergeCell ref="O10:O13"/>
    <mergeCell ref="A56:A62"/>
    <mergeCell ref="B56:B62"/>
    <mergeCell ref="C56:C62"/>
    <mergeCell ref="A30:A55"/>
    <mergeCell ref="B30:B55"/>
    <mergeCell ref="C30:C55"/>
  </mergeCells>
  <dataValidations count="5">
    <dataValidation type="list" allowBlank="1" showInputMessage="1" showErrorMessage="1" sqref="H5:K5" xr:uid="{00000000-0002-0000-0000-000000000000}">
      <formula1>Dependencias</formula1>
    </dataValidation>
    <dataValidation type="list" allowBlank="1" showInputMessage="1" showErrorMessage="1" sqref="N10:N62" xr:uid="{00000000-0002-0000-0000-000001000000}">
      <formula1>Administrativo</formula1>
    </dataValidation>
    <dataValidation type="list" allowBlank="1" showInputMessage="1" showErrorMessage="1" sqref="L10:L62" xr:uid="{00000000-0002-0000-0000-000002000000}">
      <formula1>Rubro</formula1>
    </dataValidation>
    <dataValidation type="list" allowBlank="1" showInputMessage="1" showErrorMessage="1" sqref="O10:O62" xr:uid="{00000000-0002-0000-0000-000003000000}">
      <formula1>Anticorrupcion</formula1>
    </dataValidation>
    <dataValidation type="date" allowBlank="1" showInputMessage="1" showErrorMessage="1" sqref="I10:J62" xr:uid="{00000000-0002-0000-0000-000004000000}">
      <formula1>43101</formula1>
      <formula2>43465</formula2>
    </dataValidation>
  </dataValidations>
  <printOptions horizontalCentered="1" verticalCentered="1"/>
  <pageMargins left="0.17" right="0.17" top="0.3" bottom="0.36" header="0.31496062992125984" footer="0.31496062992125984"/>
  <pageSetup paperSize="145" scale="17" orientation="landscape" copies="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Listas!$A$13:$A$18</xm:f>
          </x14:formula1>
          <xm:sqref>B10:B62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7"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8" t="s">
        <v>39</v>
      </c>
      <c r="B1" s="19"/>
    </row>
    <row r="2" spans="1:2" x14ac:dyDescent="0.25">
      <c r="A2" s="20" t="s">
        <v>40</v>
      </c>
      <c r="B2" s="19"/>
    </row>
    <row r="3" spans="1:2" x14ac:dyDescent="0.25">
      <c r="A3" s="20" t="s">
        <v>3</v>
      </c>
      <c r="B3" s="19"/>
    </row>
    <row r="4" spans="1:2" x14ac:dyDescent="0.25">
      <c r="A4" s="20" t="s">
        <v>41</v>
      </c>
      <c r="B4" s="19"/>
    </row>
    <row r="5" spans="1:2" x14ac:dyDescent="0.25">
      <c r="A5" s="20" t="s">
        <v>42</v>
      </c>
      <c r="B5" s="19"/>
    </row>
    <row r="6" spans="1:2" x14ac:dyDescent="0.25">
      <c r="A6" s="20" t="s">
        <v>43</v>
      </c>
      <c r="B6" s="19"/>
    </row>
    <row r="7" spans="1:2" x14ac:dyDescent="0.25">
      <c r="A7" s="20" t="s">
        <v>44</v>
      </c>
      <c r="B7" s="19"/>
    </row>
    <row r="8" spans="1:2" x14ac:dyDescent="0.25">
      <c r="A8" s="20" t="s">
        <v>45</v>
      </c>
      <c r="B8" s="19"/>
    </row>
    <row r="9" spans="1:2" x14ac:dyDescent="0.25">
      <c r="A9" s="20" t="s">
        <v>46</v>
      </c>
      <c r="B9" s="19"/>
    </row>
    <row r="10" spans="1:2" x14ac:dyDescent="0.25">
      <c r="A10" s="20" t="s">
        <v>47</v>
      </c>
      <c r="B10" s="19"/>
    </row>
    <row r="11" spans="1:2" x14ac:dyDescent="0.25">
      <c r="A11" s="21"/>
      <c r="B11" s="19"/>
    </row>
    <row r="12" spans="1:2" ht="16.5" x14ac:dyDescent="0.25">
      <c r="A12" s="18" t="s">
        <v>48</v>
      </c>
      <c r="B12" s="18" t="s">
        <v>49</v>
      </c>
    </row>
    <row r="13" spans="1:2" ht="49.5" x14ac:dyDescent="0.25">
      <c r="A13" s="22" t="s">
        <v>54</v>
      </c>
      <c r="B13" s="22" t="s">
        <v>60</v>
      </c>
    </row>
    <row r="14" spans="1:2" ht="33" x14ac:dyDescent="0.25">
      <c r="A14" s="22" t="s">
        <v>55</v>
      </c>
      <c r="B14" s="22" t="s">
        <v>61</v>
      </c>
    </row>
    <row r="15" spans="1:2" ht="66" x14ac:dyDescent="0.25">
      <c r="A15" s="22" t="s">
        <v>56</v>
      </c>
      <c r="B15" s="22" t="s">
        <v>72</v>
      </c>
    </row>
    <row r="16" spans="1:2" ht="33" x14ac:dyDescent="0.25">
      <c r="A16" s="22" t="s">
        <v>57</v>
      </c>
      <c r="B16" s="22" t="s">
        <v>73</v>
      </c>
    </row>
    <row r="17" spans="1:2" ht="49.5" x14ac:dyDescent="0.25">
      <c r="A17" s="22" t="s">
        <v>58</v>
      </c>
      <c r="B17" s="22" t="s">
        <v>62</v>
      </c>
    </row>
    <row r="18" spans="1:2" ht="49.5" x14ac:dyDescent="0.25">
      <c r="A18" s="22" t="s">
        <v>59</v>
      </c>
      <c r="B18" s="22" t="s">
        <v>63</v>
      </c>
    </row>
    <row r="19" spans="1:2" x14ac:dyDescent="0.25">
      <c r="A19" s="21"/>
      <c r="B19" s="19"/>
    </row>
    <row r="20" spans="1:2" x14ac:dyDescent="0.25">
      <c r="A20" s="21"/>
      <c r="B20" s="19"/>
    </row>
    <row r="21" spans="1:2" ht="16.5" x14ac:dyDescent="0.25">
      <c r="A21" s="18" t="s">
        <v>50</v>
      </c>
      <c r="B21" s="19"/>
    </row>
    <row r="22" spans="1:2" ht="60" x14ac:dyDescent="0.25">
      <c r="A22" s="23" t="s">
        <v>64</v>
      </c>
      <c r="B22" s="19"/>
    </row>
    <row r="23" spans="1:2" ht="60" x14ac:dyDescent="0.25">
      <c r="A23" s="23" t="s">
        <v>65</v>
      </c>
      <c r="B23" s="19"/>
    </row>
    <row r="24" spans="1:2" ht="45" x14ac:dyDescent="0.25">
      <c r="A24" s="23" t="s">
        <v>66</v>
      </c>
      <c r="B24" s="19"/>
    </row>
    <row r="25" spans="1:2" ht="45" x14ac:dyDescent="0.25">
      <c r="A25" s="23" t="s">
        <v>67</v>
      </c>
      <c r="B25" s="19"/>
    </row>
    <row r="26" spans="1:2" ht="60" x14ac:dyDescent="0.25">
      <c r="A26" s="23" t="s">
        <v>68</v>
      </c>
      <c r="B26" s="19"/>
    </row>
    <row r="27" spans="1:2" ht="45" x14ac:dyDescent="0.25">
      <c r="A27" s="23" t="s">
        <v>69</v>
      </c>
      <c r="B27" s="19"/>
    </row>
    <row r="28" spans="1:2" ht="16.5" x14ac:dyDescent="0.25">
      <c r="A28" s="22" t="s">
        <v>37</v>
      </c>
      <c r="B28" s="19"/>
    </row>
    <row r="29" spans="1:2" x14ac:dyDescent="0.25">
      <c r="A29" s="19"/>
      <c r="B29" s="19"/>
    </row>
    <row r="30" spans="1:2" x14ac:dyDescent="0.25">
      <c r="A30" s="19"/>
      <c r="B30" s="19"/>
    </row>
    <row r="31" spans="1:2" ht="16.5" x14ac:dyDescent="0.25">
      <c r="A31" s="18" t="s">
        <v>51</v>
      </c>
      <c r="B31" s="19"/>
    </row>
    <row r="32" spans="1:2" ht="16.5" x14ac:dyDescent="0.25">
      <c r="A32" s="22" t="s">
        <v>32</v>
      </c>
      <c r="B32" s="19"/>
    </row>
    <row r="33" spans="1:2" ht="16.5" x14ac:dyDescent="0.25">
      <c r="A33" s="22" t="s">
        <v>34</v>
      </c>
      <c r="B33" s="19"/>
    </row>
    <row r="34" spans="1:2" ht="16.5" x14ac:dyDescent="0.25">
      <c r="A34" s="22" t="s">
        <v>38</v>
      </c>
      <c r="B34" s="19"/>
    </row>
    <row r="35" spans="1:2" ht="16.5" x14ac:dyDescent="0.25">
      <c r="A35" s="22" t="s">
        <v>52</v>
      </c>
      <c r="B35" s="19"/>
    </row>
    <row r="36" spans="1:2" ht="16.5" x14ac:dyDescent="0.25">
      <c r="A36" s="22" t="s">
        <v>36</v>
      </c>
      <c r="B36" s="19"/>
    </row>
    <row r="37" spans="1:2" x14ac:dyDescent="0.25">
      <c r="A37" s="19"/>
      <c r="B37" s="19"/>
    </row>
    <row r="38" spans="1:2" ht="16.5" x14ac:dyDescent="0.25">
      <c r="A38" s="18" t="s">
        <v>53</v>
      </c>
      <c r="B38" s="19"/>
    </row>
    <row r="39" spans="1:2" ht="16.5" x14ac:dyDescent="0.25">
      <c r="A39" s="22" t="s">
        <v>35</v>
      </c>
      <c r="B39" s="19"/>
    </row>
    <row r="40" spans="1:2" ht="16.5" x14ac:dyDescent="0.25">
      <c r="A40" s="22" t="s">
        <v>33</v>
      </c>
      <c r="B40"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 ACCIÓN</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Juan Guillermo Tobon Gonzalez</cp:lastModifiedBy>
  <dcterms:created xsi:type="dcterms:W3CDTF">2018-01-29T14:53:07Z</dcterms:created>
  <dcterms:modified xsi:type="dcterms:W3CDTF">2018-04-30T21:19:12Z</dcterms:modified>
</cp:coreProperties>
</file>