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66925"/>
  <mc:AlternateContent xmlns:mc="http://schemas.openxmlformats.org/markup-compatibility/2006">
    <mc:Choice Requires="x15">
      <x15ac:absPath xmlns:x15ac="http://schemas.microsoft.com/office/spreadsheetml/2010/11/ac" url="C:\Users\angela.aristizabal.UACT\Desktop\Planes de Acción Diciembre\"/>
    </mc:Choice>
  </mc:AlternateContent>
  <xr:revisionPtr revIDLastSave="0" documentId="8_{94B751E8-729B-45D6-8B46-A7D65D7906ED}" xr6:coauthVersionLast="36" xr6:coauthVersionMax="36" xr10:uidLastSave="{00000000-0000-0000-0000-000000000000}"/>
  <bookViews>
    <workbookView xWindow="0" yWindow="0" windowWidth="38400" windowHeight="12210" xr2:uid="{00000000-000D-0000-FFFF-FFFF00000000}"/>
  </bookViews>
  <sheets>
    <sheet name="Hoja1" sheetId="3" r:id="rId1"/>
    <sheet name="Hoja2" sheetId="4" r:id="rId2"/>
    <sheet name="Listas" sheetId="2" state="hidden" r:id="rId3"/>
  </sheets>
  <externalReferences>
    <externalReference r:id="rId4"/>
  </externalReferences>
  <definedNames>
    <definedName name="_xlnm._FilterDatabase" localSheetId="0" hidden="1">Hoja1!$A$9:$AS$9</definedName>
    <definedName name="Administrativo">Listas!$A$33:$A$37</definedName>
    <definedName name="Anticorrupcion">Listas!$A$40:$A$41</definedName>
    <definedName name="Argentina">Listas!#REF!</definedName>
    <definedName name="Colombia">Listas!#REF!</definedName>
    <definedName name="Dependencias">Listas!$A$2:$A$10</definedName>
    <definedName name="Ecuador">Listas!#REF!</definedName>
    <definedName name="Metas">Listas!$B$13:$B$18</definedName>
    <definedName name="Objetivos">Listas!$A$13:$A$18</definedName>
    <definedName name="Pais">Listas!#REF!</definedName>
    <definedName name="Rubro">Listas!$A$22:$A$29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A57" i="3" l="1"/>
  <c r="AA56" i="3"/>
  <c r="AA55" i="3"/>
  <c r="AA54" i="3"/>
  <c r="AA53" i="3"/>
  <c r="AB45" i="3" l="1"/>
  <c r="AA44" i="3" l="1"/>
  <c r="AB44" i="3" s="1"/>
  <c r="AA43" i="3"/>
  <c r="AB43" i="3" s="1"/>
  <c r="AA42" i="3"/>
  <c r="AB42" i="3" s="1"/>
  <c r="AA41" i="3"/>
  <c r="AB41" i="3" s="1"/>
  <c r="AA40" i="3"/>
  <c r="AB40" i="3" s="1"/>
  <c r="AA39" i="3"/>
  <c r="AB39" i="3" s="1"/>
  <c r="AA38" i="3"/>
  <c r="AB38" i="3" s="1"/>
  <c r="AA37" i="3"/>
  <c r="AB37" i="3" s="1"/>
  <c r="AA36" i="3"/>
  <c r="AB36" i="3" s="1"/>
  <c r="AA35" i="3"/>
  <c r="AB35" i="3" s="1"/>
  <c r="AQ34" i="3"/>
  <c r="AB34" i="3"/>
  <c r="AA34" i="3"/>
  <c r="AA33" i="3"/>
  <c r="AB33" i="3" s="1"/>
  <c r="AB32" i="3"/>
  <c r="AA32" i="3"/>
  <c r="AA31" i="3"/>
  <c r="AB31" i="3" s="1"/>
  <c r="AQ13" i="3" l="1"/>
  <c r="AA13" i="3"/>
  <c r="AQ12" i="3"/>
  <c r="AA12" i="3"/>
  <c r="AQ11" i="3"/>
  <c r="AA11" i="3"/>
  <c r="AQ10" i="3"/>
  <c r="AA10" i="3"/>
  <c r="AP21" i="3" l="1"/>
  <c r="AO16" i="3" l="1"/>
  <c r="AP16"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Gimena Melgarejo Pinzon</author>
  </authors>
  <commentList>
    <comment ref="G31" authorId="0" shapeId="0" xr:uid="{DF8E7F6E-52E3-41F7-B8C2-3DBF0EBB6318}">
      <text>
        <r>
          <rPr>
            <b/>
            <sz val="9"/>
            <color indexed="81"/>
            <rFont val="Tahoma"/>
            <family val="2"/>
          </rPr>
          <t>Gimena Melgarejo Pinzon:</t>
        </r>
        <r>
          <rPr>
            <sz val="9"/>
            <color indexed="81"/>
            <rFont val="Tahoma"/>
            <family val="2"/>
          </rPr>
          <t xml:space="preserve">
OFICIOS RECIBIDOS Y ENVIADOS AL AGN</t>
        </r>
      </text>
    </comment>
    <comment ref="G32" authorId="0" shapeId="0" xr:uid="{2C2ECE75-B147-4A7E-8FA3-19DF449B0E41}">
      <text>
        <r>
          <rPr>
            <b/>
            <sz val="9"/>
            <color indexed="81"/>
            <rFont val="Tahoma"/>
            <family val="2"/>
          </rPr>
          <t>Gimena Melgarejo Pinzon:</t>
        </r>
        <r>
          <rPr>
            <sz val="9"/>
            <color indexed="81"/>
            <rFont val="Tahoma"/>
            <family val="2"/>
          </rPr>
          <t xml:space="preserve">
LISTAS DE ASISTENCIA A SENSIBILIZACIONES</t>
        </r>
      </text>
    </comment>
    <comment ref="L42" authorId="0" shapeId="0" xr:uid="{9541B771-459F-491B-8FE9-45F027AD3D1F}">
      <text>
        <r>
          <rPr>
            <b/>
            <sz val="9"/>
            <color indexed="81"/>
            <rFont val="Tahoma"/>
            <family val="2"/>
          </rPr>
          <t>Gimena Melgarejo Pinzon:</t>
        </r>
        <r>
          <rPr>
            <sz val="9"/>
            <color indexed="81"/>
            <rFont val="Tahoma"/>
            <family val="2"/>
          </rPr>
          <t xml:space="preserve">
cambiar por: Check List estado sede
</t>
        </r>
      </text>
    </comment>
    <comment ref="L43" authorId="0" shapeId="0" xr:uid="{D6D23612-821B-4D32-B299-6A377D20C9F0}">
      <text>
        <r>
          <rPr>
            <b/>
            <sz val="9"/>
            <color indexed="81"/>
            <rFont val="Tahoma"/>
            <family val="2"/>
          </rPr>
          <t>Gimena Melgarejo Pinzon:</t>
        </r>
        <r>
          <rPr>
            <sz val="9"/>
            <color indexed="81"/>
            <rFont val="Tahoma"/>
            <family val="2"/>
          </rPr>
          <t xml:space="preserve">
cambiar por: Informe de mantenimiento a la sede</t>
        </r>
      </text>
    </comment>
  </commentList>
</comments>
</file>

<file path=xl/sharedStrings.xml><?xml version="1.0" encoding="utf-8"?>
<sst xmlns="http://schemas.openxmlformats.org/spreadsheetml/2006/main" count="334" uniqueCount="252">
  <si>
    <t>FORMATO: PLAN DE ACCIÓN</t>
  </si>
  <si>
    <t>AGENCIA DE RENOVACIÓN DEL TERRITORIO</t>
  </si>
  <si>
    <t>NOMBRE DIRECCIÓN/OFICINA</t>
  </si>
  <si>
    <t>OFICINA DE PLANEACIÓN</t>
  </si>
  <si>
    <t>VIGENCIA</t>
  </si>
  <si>
    <t>SEGUIMIENTO EJECUCIÓN META</t>
  </si>
  <si>
    <t>SEGUIMIENTO EJECUCIÓN PRESUPUESTAL
Cifras en millones de pesos</t>
  </si>
  <si>
    <t>No.</t>
  </si>
  <si>
    <t>Objetivo Estrategico</t>
  </si>
  <si>
    <t>Meta del Plan Estratégico a la que contribuye</t>
  </si>
  <si>
    <t>Producto</t>
  </si>
  <si>
    <t>Meta Anual</t>
  </si>
  <si>
    <t>Actividad</t>
  </si>
  <si>
    <t>Fecha de Inicio</t>
  </si>
  <si>
    <t>Fecha de Finalización</t>
  </si>
  <si>
    <t>Recursos Financieros requeridos
(Cifras en pesos)</t>
  </si>
  <si>
    <t>Rubro</t>
  </si>
  <si>
    <t>Fuente de verificación</t>
  </si>
  <si>
    <t>Política de Desarrollo Administrativo</t>
  </si>
  <si>
    <t>ENERO</t>
  </si>
  <si>
    <t>FEBRERO</t>
  </si>
  <si>
    <t>MARZO</t>
  </si>
  <si>
    <t>ABRIL</t>
  </si>
  <si>
    <t>MAYO</t>
  </si>
  <si>
    <t>JUNIO</t>
  </si>
  <si>
    <t>JULIO</t>
  </si>
  <si>
    <t>AGOSTO</t>
  </si>
  <si>
    <t>SEPTIEMBRE</t>
  </si>
  <si>
    <t>OCTUBRE</t>
  </si>
  <si>
    <t>NOVIEMBRE</t>
  </si>
  <si>
    <t>DICIEMBRE</t>
  </si>
  <si>
    <t>% Avance</t>
  </si>
  <si>
    <t>OBSERVACIONES</t>
  </si>
  <si>
    <t>Gestión misional y de Gobierno</t>
  </si>
  <si>
    <t>NO</t>
  </si>
  <si>
    <t>Transparencia, participación y servicio al ciudadano</t>
  </si>
  <si>
    <t>SI</t>
  </si>
  <si>
    <t>Gestión Financiera</t>
  </si>
  <si>
    <t>A102. Servicios Personales Indirectos</t>
  </si>
  <si>
    <t>Eficiencia Administrativa</t>
  </si>
  <si>
    <t>DEPENDENCIAS</t>
  </si>
  <si>
    <t>DIRECCIÓN GENERAL</t>
  </si>
  <si>
    <t>OFICINA DE COMUNICACIONES</t>
  </si>
  <si>
    <t>OFICINA JURÍDICA</t>
  </si>
  <si>
    <t>CONTROL INTERNO</t>
  </si>
  <si>
    <t>DIRECCIÓN DE INTERVENCIÓN EN EL TERRITORIO</t>
  </si>
  <si>
    <t>DIRECCIÓN DE ESTRUCTURACIÓN DE PROYECTOS</t>
  </si>
  <si>
    <t>DIRECCIÓN DE EVALUACIÓN Y EJECUCIÓN DE PROYECTOS</t>
  </si>
  <si>
    <t>SECRETARÍA GENERAL</t>
  </si>
  <si>
    <t>OBJETIVOS ESTRATÉGICOS</t>
  </si>
  <si>
    <t>METAS DE PLAN ESTRATÉGICO</t>
  </si>
  <si>
    <t>RUBRO</t>
  </si>
  <si>
    <t>POLÍTICA DE DESARROLLO ADMINISTRATIVO</t>
  </si>
  <si>
    <t>Talento Humano</t>
  </si>
  <si>
    <t>PLAN ANTICORRUPCIÓN Y DE ATENCIÓN AL CIUDADANO</t>
  </si>
  <si>
    <t>Garantizar la Participación de los actores de los territorios para la construcción de una visión de futuro, la planeación de iniciativas y acciones concretas y su ejecución, seguimiento y control.</t>
  </si>
  <si>
    <t>Proveer Bienes y Servicios públicos a los territorios para mejorar la calidad de vida de su población</t>
  </si>
  <si>
    <t>Implementar estrategias de desarrollo productivo sostenible y generación de ingresos para las comunidades en los territorios</t>
  </si>
  <si>
    <t>Aumentar la capacidad de gobernanza y gobernabilidad de las entidades territoriales y las organizaciones sociales y productivas.</t>
  </si>
  <si>
    <t>Asegurar la concurrencia efectiva de los actores estratégicos en la toma de decisiones y en la ejecución de las acciones orientadas a la renovación territorial.</t>
  </si>
  <si>
    <t>Fortalecer los recursos institucionales para garantizar una gestión efectiva que responda a las necesidades de los clientes con altos estándares de calidad.</t>
  </si>
  <si>
    <t>170 Planes Municipales de Renovación Territorial
16 PDETs</t>
  </si>
  <si>
    <t xml:space="preserve">120 municipios con Pequeña Infraestructura Comunitaria
51 Obras de infraestructura 50/51 </t>
  </si>
  <si>
    <t>80 Proyectos cofinanciados del banco de proyectos de la ART
80 Proyectos con seguimiento y evaluación</t>
  </si>
  <si>
    <t>Políticas de buen gobierno definidas e implementadas</t>
  </si>
  <si>
    <t>C-1710-1100-1 Implementación De Mecanismos De Planificación Participativa Y Fortalecimiento De Capacidades A Los Actores Territoriales En Zonas Priorizadas Por El Acuerdo De Paz Y El Posconflicto A Nivel  Nacional</t>
  </si>
  <si>
    <t>C-1710-1100-2 Implementación De Actividades Para La Reactivación Económica, Social Y Ambiental En Las Zonas Focalizadas Por Los Programas De Desarrollo Con Enfoque Territorial - Pdetnivel  Nacional</t>
  </si>
  <si>
    <t>C-1710-1100-3 Implementación De Estrategias De Cofinanciación En El Marco De Los Programas De Desarrollo Con Enfoque Territorial  Nacional - Previo Concepto Dnp</t>
  </si>
  <si>
    <t>C-1710-1100-4 Implementación De Obras De Pequeña Y Mediana Infraestructura Para El Desarrollo De Los Territorios Afectados Por El Conflicto Armado Y Cultivos De Uso Ilícito</t>
  </si>
  <si>
    <t>C-1710-1100-5 Implementación De Actividades De Fortalecimiento Institucional, Social Y Comunitario En Zonas Afectadas Por El Conflicto Armado Y Por Los Cultivos De Uso Ilícito</t>
  </si>
  <si>
    <t>C-1799-1100-1 Implementación De Las Tecnologías De Información Y Comunicaciones Para La Renovación Del Territorio  Nacional</t>
  </si>
  <si>
    <t>2018</t>
  </si>
  <si>
    <t>Plan Anticorrupción y de Atención al Ciudadano
(Si / No)</t>
  </si>
  <si>
    <t>280 nuevas familias Familias beneficiadas con proyectos de generación de ingresos
5 Organizaciones apoyadas  con  procesos de fortalecimiento de proyectos de generación de ingresos</t>
  </si>
  <si>
    <t>16 organizaciones sociales fortalecidas</t>
  </si>
  <si>
    <t>Meta Acumulada</t>
  </si>
  <si>
    <t>Avance ejecución acumulada</t>
  </si>
  <si>
    <t>Realizar las actualizaciones de hardware y software sobre la infraestructura de la ART que posibiliten el desarrollo y funcionamiento de los sistemas de información de la ART</t>
  </si>
  <si>
    <t>Apoyo a la gestión</t>
  </si>
  <si>
    <t>Actualización Software</t>
  </si>
  <si>
    <t>Actualización Hardware</t>
  </si>
  <si>
    <t>Servicios de apoyo a la gestión</t>
  </si>
  <si>
    <t>conectividad y fortalecimiento a la infraestructura</t>
  </si>
  <si>
    <t xml:space="preserve">$                  250.000.000,00 </t>
  </si>
  <si>
    <t xml:space="preserve">$                  500.000.000,00 </t>
  </si>
  <si>
    <t xml:space="preserve">$               2.236.00.000,00 </t>
  </si>
  <si>
    <t xml:space="preserve">Implementacion plan  Bienestar Social laboral </t>
  </si>
  <si>
    <t>Implementacion de 4 actividades Generales de informacion y servicios de bienestar para los funcionarios.</t>
  </si>
  <si>
    <t>Manual del Sistema de Gestion de la seguridad y salud en el trabajo, Actualizado al programa de SST</t>
  </si>
  <si>
    <t xml:space="preserve">Intervención de los riesgos identificados en los diagnósticos de condiciones de salud, de trabajo y matriz de identificación de peligros y riesgos
</t>
  </si>
  <si>
    <t>02/20/2018</t>
  </si>
  <si>
    <t>Documento</t>
  </si>
  <si>
    <t xml:space="preserve">Documento adoptado por las intancias de decision </t>
  </si>
  <si>
    <t xml:space="preserve">Documento actualizado </t>
  </si>
  <si>
    <t>Actividades documentadas</t>
  </si>
  <si>
    <t xml:space="preserve">actas de reunion </t>
  </si>
  <si>
    <t xml:space="preserve">actas de inspeccion/ compra de botiquines </t>
  </si>
  <si>
    <t>A204. Adquisición de bienes y servicios</t>
  </si>
  <si>
    <t>Documentos de operación</t>
  </si>
  <si>
    <t>Actualizar los documentos de operación del proceso (procedimientos, formatos, plantillas),  acorde con la normatividad vigente y necesidades de la Entidad; de competencia de la Secretaría General.</t>
  </si>
  <si>
    <t>SIGART</t>
  </si>
  <si>
    <t>Realizar socializaciòn de los documentos de operación vigentes, con las diferentes dependencias de la entidad, de competencia de la Secretaría General.</t>
  </si>
  <si>
    <t>Correo electrònico, actas, planillas de registro/asesoria, presentación, tips, circulares.</t>
  </si>
  <si>
    <t xml:space="preserve">Estrategia de  buenas prácticas de la contratación </t>
  </si>
  <si>
    <t xml:space="preserve">Realizar socialización de la normativa vigente, a los diferentes Grupos de Trabajo de la Secretaría General. </t>
  </si>
  <si>
    <t>Implementación y seguimiento a la Gestión Documental de la ART</t>
  </si>
  <si>
    <t>Realizar cronograma de transferencias documentales</t>
  </si>
  <si>
    <t>Administración de bienes</t>
  </si>
  <si>
    <t>Administración de los bienes devolutivos y de consumo</t>
  </si>
  <si>
    <t>Implementar el nuevo marco normativo de manejo de bienes NIIF en el "Reglamento Operativo para el Manejo y Control Administrativo de  Bienes ART- Versión 3"</t>
  </si>
  <si>
    <t>Toma Fisica inventarios en servicio y en bodega</t>
  </si>
  <si>
    <t>Validación y reajuste de elementos devolutivos en regionales</t>
  </si>
  <si>
    <t>Plan Institucional de Gestión Ambiental - PIGA</t>
  </si>
  <si>
    <t>Medición a los cinco programas establecidos en el PIGA - Herramienta STORM</t>
  </si>
  <si>
    <t>Socialización y 3 sensibilizaciones PIGA</t>
  </si>
  <si>
    <t>Promoción y medición del día sin Carro en Bogotá</t>
  </si>
  <si>
    <t>Estrategia de provisión eficiente de recursos para el funcionamiento de la entidad</t>
  </si>
  <si>
    <t>Verificación de instalaciones de las sedes regionales</t>
  </si>
  <si>
    <t>Mantenimiento y adecuaciones locativas a sedes</t>
  </si>
  <si>
    <t>Servicio de monitoreo de alarma para todas las sedes</t>
  </si>
  <si>
    <t>Listas de asistencia</t>
  </si>
  <si>
    <t>Cronograma</t>
  </si>
  <si>
    <t>Contrato</t>
  </si>
  <si>
    <t>comprobantes de ingreso y salida de alamacen</t>
  </si>
  <si>
    <t>Reglamento V3</t>
  </si>
  <si>
    <t>Acta - Inventario por funcionario</t>
  </si>
  <si>
    <t>Acta</t>
  </si>
  <si>
    <t>Reportes Herramienta Storm</t>
  </si>
  <si>
    <t>Correos, actas asistencia</t>
  </si>
  <si>
    <t>Correo Comunicaciones</t>
  </si>
  <si>
    <t>Acta de visita</t>
  </si>
  <si>
    <t>Informe Supervisión</t>
  </si>
  <si>
    <t>Sistema de Atención al Ciudadano</t>
  </si>
  <si>
    <t>Desarrollar el Servicio del Canal Telefónico (Contact Center)</t>
  </si>
  <si>
    <t>Implementar Nuevas Tecnologías para la Atención al Ciudadano</t>
  </si>
  <si>
    <t xml:space="preserve">Capacitar a los funcionarios en temas de atención al Ciudadano </t>
  </si>
  <si>
    <t>Medir el grado de Satisfacción de los Ciudadanos</t>
  </si>
  <si>
    <t>Fortalecer el Grupo Interno de Atención al Ciudadano</t>
  </si>
  <si>
    <t>Divulgar estrategia de servicio al Ciudadano RENOVARTE</t>
  </si>
  <si>
    <t>Revisar Trimestralmente los Informes de Gestión elaborados por Servicio al Ciudadano</t>
  </si>
  <si>
    <t>Definir incentivos para los funcionarios que tienen relacionamiento directo con el Ciudadano</t>
  </si>
  <si>
    <t>Orden de Compra CCE / Canales de Atención</t>
  </si>
  <si>
    <t>Aplicación Móvil / Correo electrónico certificado</t>
  </si>
  <si>
    <t>Asistencia y Evaluación Curso</t>
  </si>
  <si>
    <t>Indicador de Satisfacción / Planeación</t>
  </si>
  <si>
    <t>Fondos de Escritorio / Correos Electrónicos / Pop ups</t>
  </si>
  <si>
    <t>Actas de reunión</t>
  </si>
  <si>
    <t>Estrategia de Premiación</t>
  </si>
  <si>
    <t xml:space="preserve">Gestión de ejecución y seguimiento a PAC </t>
  </si>
  <si>
    <t>Programación del PAC</t>
  </si>
  <si>
    <t>Distribución de PAC</t>
  </si>
  <si>
    <t>Control y verificación</t>
  </si>
  <si>
    <t>Informe de avance de la ejecucion presupuestal de la vigencia actual</t>
  </si>
  <si>
    <t xml:space="preserve">Informe de avance de la ejecucion de la reserva presupuestal </t>
  </si>
  <si>
    <t>Requisitos financieros diferenciados establecidos para la contratación</t>
  </si>
  <si>
    <t>Revisión de los prepliegos y preparación y elaboración de los estudios de mercado financieros</t>
  </si>
  <si>
    <t>Elaboración del capitulo financiero</t>
  </si>
  <si>
    <t xml:space="preserve">Remisión del capítulo financiero </t>
  </si>
  <si>
    <t>Formato de PAC</t>
  </si>
  <si>
    <t>Reporte SIIF</t>
  </si>
  <si>
    <t>Reporte INPANOUT</t>
  </si>
  <si>
    <t>Informe</t>
  </si>
  <si>
    <t>Archivo Magnetico</t>
  </si>
  <si>
    <t>Capitulo financiero</t>
  </si>
  <si>
    <t>Correo</t>
  </si>
  <si>
    <t>Informes de ejecución</t>
  </si>
  <si>
    <t>Licencias</t>
  </si>
  <si>
    <t>seguimiento a la ejecución Presupuestal</t>
  </si>
  <si>
    <t>Fortalecer los recursos institucionales para garantizar una gestión efectiva que responda a las necesidades de los clientes con altos estándares de calidad</t>
  </si>
  <si>
    <t>Políticas de buen gobierno definidas e implementadas</t>
  </si>
  <si>
    <t>Implementacion  Y ejecución del Plan Institucional de Capacitacion</t>
  </si>
  <si>
    <t xml:space="preserve">Resolucion adoptando teletrabajo </t>
  </si>
  <si>
    <t xml:space="preserve">Plan adoptado </t>
  </si>
  <si>
    <t xml:space="preserve">Funcionarios Teletrabajando </t>
  </si>
  <si>
    <t>Realizar talleres de sensibilización en materia de Gestión Documental (Orfeo y Archivo)</t>
  </si>
  <si>
    <t>Elaboración de Tablas de Valoración Documental para el archivo central</t>
  </si>
  <si>
    <t xml:space="preserve"> Plan piloto de TELETRABAJO </t>
  </si>
  <si>
    <t>Implementación normas internacionales NICSP</t>
  </si>
  <si>
    <t>Mesas de trabajo con las áreas que tienen interacción</t>
  </si>
  <si>
    <t>Socialización de las políticas</t>
  </si>
  <si>
    <t>Definicición de las políticas</t>
  </si>
  <si>
    <t>Implementación NICSP</t>
  </si>
  <si>
    <t>Manual</t>
  </si>
  <si>
    <t>Actas y/o presentaciones</t>
  </si>
  <si>
    <t>Circular y/o publicaciones</t>
  </si>
  <si>
    <t>Estados financieros</t>
  </si>
  <si>
    <t>se  formulo el plan de capacitacion </t>
  </si>
  <si>
    <t>se presento ante la comision de personal y se emitio la Resolucion No. 0000092 de 2018</t>
  </si>
  <si>
    <t>Se esta adelantado el proceso de contratacion selección menor cuantia  adjudicacion junio 8 de 2018. </t>
  </si>
  <si>
    <t>Se adopta por parte de ART la politica de Teletrabajo Resoluciòn No. 0000089 de 2018</t>
  </si>
  <si>
    <t>se cuenta con cronograma falta instalacion del comité de teletrabajo para aprobacion del plan </t>
  </si>
  <si>
    <t>Plan actualizado cronograma de actividades  informado en la plataforma y contrato firmado y en ejecucion. Resolucion 0000091 de 2018</t>
  </si>
  <si>
    <t>se genero espacio en la pagina de la entidad para la informacion de la actividades de bienestar, de las cuales se ha ejecutado  el dia de la mujer el dia del hombre. Y  Se realizò la primera feria de  servicio </t>
  </si>
  <si>
    <t>seguimiento mediante requerimiento al COPASS - mes a mes </t>
  </si>
  <si>
    <t>se solicitò reunion con las distintas entidades ubicadas en el edificio/ para revision conjunta de plan conjunto </t>
  </si>
  <si>
    <t>se prorrogo el contrato 2017, hasta finales de mayo  se propuso adelatar nueva contrataciòn finales de abril para adjudicar  finales de mayo ya estan elaborados estudios previos con el respectivo estudio de mercado.</t>
  </si>
  <si>
    <t>Los recursos inicialmente proyectados para esta actividad hoy están contemplados en el PIC</t>
  </si>
  <si>
    <t>Sensibilizaciones por demanda y programadas al 100%</t>
  </si>
  <si>
    <t>Actividad permanente</t>
  </si>
  <si>
    <t>* Correo Sencibilización día sin carro.-medición con muestra de nivel central</t>
  </si>
  <si>
    <t>Transparencia, participación y servicio al Ciudadano</t>
  </si>
  <si>
    <t>N.A</t>
  </si>
  <si>
    <t>A través del Contact Center se cuenta con dos (2) agentes en las instalaciones de la ART para mejorar la gestión de las PQRSD</t>
  </si>
  <si>
    <t xml:space="preserve">Plan adoptado mediante acto administrativo  y se esta cumpliendo con apoyo de la ESAP </t>
  </si>
  <si>
    <t>Un plan adoptado</t>
  </si>
  <si>
    <t xml:space="preserve">El plan piloto esta en ejecucion, se presentó el primer informe ante el comité de Teletrabajo </t>
  </si>
  <si>
    <t xml:space="preserve">Se adelantó reunión con los funcionarios y se envío formatos para evaluación y revision por la ARL </t>
  </si>
  <si>
    <t>contrato suscrito y en ejecutado</t>
  </si>
  <si>
    <t>contrato suscrito y ejecutado</t>
  </si>
  <si>
    <t>Contrato con Compensar, todas las actividades ejecutadas</t>
  </si>
  <si>
    <t>Contrato interadminsitrativo con la Universidad Nacional todas las actividades estan ejecutadas</t>
  </si>
  <si>
    <t>Se realizaron todas las actividades programadas en el Plan de Bienestar 2018</t>
  </si>
  <si>
    <t>Reuniones periodicas con el COPASST se ha dejado evidencia de asistencia y seguimiento (Carpeta secretaria técnica del COPASST)</t>
  </si>
  <si>
    <t>Seguimiento al COPASST</t>
  </si>
  <si>
    <t>Proceso adelantado con la ARL POSITIVA</t>
  </si>
  <si>
    <t xml:space="preserve"> Implementación Sistema de Gestion de la Seguridad y la Salud en el Trabajo</t>
  </si>
  <si>
    <t>1 sesión de Pista de Brigadas de Emergencia</t>
  </si>
  <si>
    <t>Se realizó la pista con los brigadistas en el mes de Diciembre de 2018</t>
  </si>
  <si>
    <t>Inspecciones planeadas a sedes de la Entidad - Botiquines</t>
  </si>
  <si>
    <t>Semana de la Salud</t>
  </si>
  <si>
    <t>Se realizó la semana de la salud. 
El proceso de contratación no se logró adjudicar. Se debe aplicar la bateria de medición de Riesgo Psicosocial en el año 2019.</t>
  </si>
  <si>
    <t>Formulación Plan Institucional de Capacitacion</t>
  </si>
  <si>
    <t>Adopción del Plan de Capacitacion</t>
  </si>
  <si>
    <t>Ejecución de  Actividades Plan de Capacitacion</t>
  </si>
  <si>
    <t xml:space="preserve">Formulación politica interna de teletrabajo </t>
  </si>
  <si>
    <t xml:space="preserve">Formulación Plan Piloto </t>
  </si>
  <si>
    <t xml:space="preserve">Implementación de plan piloto </t>
  </si>
  <si>
    <t>Actualización Plan de Bienestar Social Laboral e Incentivos</t>
  </si>
  <si>
    <t xml:space="preserve">Ejecución  y evaluación de  Actividades de actividades de bienestar </t>
  </si>
  <si>
    <t xml:space="preserve">El contrato se encuentra liquidado y los botiquines entregados en todas las sedes regionales  </t>
  </si>
  <si>
    <t xml:space="preserve">Se actualizaron en el SIGART los siguientes formatos:
FM-GC-05 Entrega de bienes y servicios contratos de Prestación de Servicios Profesionales y Apoyo a la Gestión - ART
FM-GC-01 Solicitud de Modificación Contractual
Se actualizaron en el SIGART los procedimientos:
Contractual V2
Pos Contractual V2
Procedimientos Pre Contractual V3
</t>
  </si>
  <si>
    <t xml:space="preserve">
Se socializó la actualización de documentos y procedimientos a través de mesas de trabajo con los diferentes GIT de la Secretaría General, según necesidad
Se socializó la actualización de documentos y procedimientos a través de la Oficina de Comunicaciones 
</t>
  </si>
  <si>
    <t>Se realizó capacitación a los diferentes Grupos Internos de Trabajo en:
Seguimiento - Ejecución fisica y financiera a contratos
Actos preparatorios para agotar el debido proceso frente a incumplimiento contractual 
Se realizó capacitación al interior del GIT en:
Plataforma SECOP II Contratos de Prestación de Servicios Profesionales y Apoyo a la Gestión</t>
  </si>
  <si>
    <t>Realizar las gestiones pertinentes ante el AGN para la convalidación de las TRD</t>
  </si>
  <si>
    <t>oficios del AGN y la Entidad</t>
  </si>
  <si>
    <t xml:space="preserve">Abril 13 de 2018  -  20185000012332,  - AGN remite concepto técnico
Mayo 15 de 2018 – 20185000036311  - ART Solicita Prorroga
Mayo 30 de 2018 – 20185000017952 – AGN acepta prorroga
Julio 13 DE 2018  - 20186500045951 – ART remite TRD para continuar proceso convalidación
Agosto 13 de 2018 – 20186500029002 – AGN informa que se Reinicia el proceso. 
Nov 23 de 2018 – 20186500046012 -  AGN remite concepto técnico. </t>
  </si>
  <si>
    <t>Se publica en SIGAR</t>
  </si>
  <si>
    <t>Las TVD fueron aprobadas por el CIGD en sesión del mes de octubre y radicadas en el AGN el 02 de noviembre de 2018.  a la espera de su convalidación</t>
  </si>
  <si>
    <t>Reglamento V3 publicado en Sigart</t>
  </si>
  <si>
    <t>Se reaizarón los reportes requeridos en la herramienta STORM</t>
  </si>
  <si>
    <t>* 18 Sencibilizaciones a las áreas de la ART sobre buenas practicas ambientales.
* Correo por comunicaciones separación de residuos en la fuente, sesibilizacion del dia mudial de agua y del medio ambiente
* Mensajes en protector de pantalla sobre los programas del PIGA.</t>
  </si>
  <si>
    <t>los recursos proyectados no fueron requeridos en su totalidad al obtener un ahorro por realizar los mantenemientos por medio de las ordenes de compra de aseo y cafeteria y una regional el arrendador ofrecio el mantenimiento</t>
  </si>
  <si>
    <t>Los recursos proyectados inicialmente fueron superados debido a la inclusión del servicio de circuito cerrado de TV para dos sedes de acuerdo a la necesidad en las mismas</t>
  </si>
  <si>
    <t>Enero: Estructuración Estudios Previos
Febrero: Radicación Solicitud Contratación
Marzo: Suscripción Contrato
Abril: Inicio Operación
Mayo y Junio: Desarrollo Canal Dedicado entre el Contact center y la ART
Se proyectan 107 millones adicionales (haciendo un ejercicio de 12 meses) para apalancar vigencias futuras
Julio, Agosto y Septiembre: Operación Canal telefónico. A finales del mes de septiembre se cuenta con una mesa de ayuda (Juan Pablo Ceballos)
Octubre, Noviembre y Diciembre: Operación Canal Telefónico. Apalancamiento vigencias Futuras para Contrato a 24 meses. A partir del mes de Diciembre se cuenta con una nueva orden de compra.
Se realizó, en su momento, la respectiva liberación de recursos.</t>
  </si>
  <si>
    <t>Se tiene proyectado tener acercamientos con la recien creada Agencia Nacional de Gobierno Digital para revisar temas como el de carpeta digital de ciudadanos
Validar la consecución de recursos para que realizar web service con 472 para que las PQRSD de origen virtual automáticamente se envíen por correo electrónico certificado
Se decide dejar sin recursos esta actividad.
Mediante correo electrónico enviado a la Dra. Angela María Aristizabal el pasado 05 de diciembre de 2018, se manifestó que no se hiciera seguimiento a esta actividad, toda vez que se había decidido dejar sin recursos y por ende no era factible realizarse.</t>
  </si>
  <si>
    <t>El indicador se proyecta se comience a medir a partir del segundo semestre de 2018.
Se han reportado los respectivos resultados del indicador durante el segundo semestre de 2018</t>
  </si>
  <si>
    <t>A través del curso de inducción y reinducción (presencial - virtual) se viene divulgando la Estrategia de atención al Ciudadano, la cual se complementó con lo contemplado en el PIC en esta materia</t>
  </si>
  <si>
    <t>Se adoptó la medida de realizar boletines de gestión del procesos de atención al Ciudadano, el cual es compartido desde la Secretaría General a la alta dirección.
En los comités directivos se viene presentando la Gestión de PQRSD</t>
  </si>
  <si>
    <t>El GIT de Talento humano está revisando con las Cajas de compensación el tener incentivos para esta actividad.
Para el cierre de gestión de la ART, se realizó la respectiva premiación a los funcionarios</t>
  </si>
  <si>
    <t xml:space="preserve">. Se concluyó el manual de políticas contables despues de haber realizado las mesas de trabajo en el último trimestre
</t>
  </si>
  <si>
    <t xml:space="preserve">Se realizó la mesa de trabajo con los misionales </t>
  </si>
  <si>
    <t>Se socializaron las políticas al interior de financiera y con las áreas misionales y de apoyo con las que se trabajaron las políticas y se expidio la resolución de adopción del manual.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</si>
</sst>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 #,##0;[Red]\-&quot;$&quot;\ #,##0"/>
    <numFmt numFmtId="165" formatCode="_-&quot;$&quot;\ * #,##0.00_-;\-&quot;$&quot;\ * #,##0.00_-;_-&quot;$&quot;\ * &quot;-&quot;??_-;_-@_-"/>
    <numFmt numFmtId="166" formatCode="&quot;$&quot;\ #,##0"/>
    <numFmt numFmtId="167" formatCode="dd/mm/yyyy;@"/>
  </numFmts>
  <fonts count="21" x14ac:knownFonts="1">
    <font>
      <sz val="11"/>
      <color theme="1"/>
      <name val="Calibri"/>
      <family val="2"/>
      <scheme val="minor"/>
    </font>
    <font>
      <sz val="11"/>
      <color theme="1"/>
      <name val="Calibri"/>
      <family val="2"/>
      <scheme val="minor"/>
    </font>
    <font>
      <sz val="16"/>
      <name val="Arial"/>
      <family val="2"/>
    </font>
    <font>
      <b/>
      <sz val="16"/>
      <name val="Arial"/>
      <family val="2"/>
    </font>
    <font>
      <sz val="10"/>
      <name val="Arial"/>
      <family val="2"/>
    </font>
    <font>
      <b/>
      <sz val="10"/>
      <name val="Arial"/>
      <family val="2"/>
    </font>
    <font>
      <b/>
      <sz val="11"/>
      <name val="Arial"/>
      <family val="2"/>
    </font>
    <font>
      <b/>
      <sz val="11"/>
      <color theme="0"/>
      <name val="Arial"/>
      <family val="2"/>
    </font>
    <font>
      <b/>
      <sz val="11"/>
      <color theme="1"/>
      <name val="Arial"/>
      <family val="2"/>
    </font>
    <font>
      <b/>
      <sz val="18"/>
      <color theme="0"/>
      <name val="Arial"/>
      <family val="2"/>
    </font>
    <font>
      <b/>
      <sz val="11"/>
      <name val="Arial Narrow"/>
      <family val="2"/>
    </font>
    <font>
      <sz val="10"/>
      <name val="Arial Narrow"/>
      <family val="2"/>
    </font>
    <font>
      <sz val="11"/>
      <name val="Arial Narrow"/>
      <family val="2"/>
    </font>
    <font>
      <sz val="11"/>
      <name val="Calibri"/>
      <family val="2"/>
    </font>
    <font>
      <b/>
      <sz val="14"/>
      <name val="Arial"/>
      <family val="2"/>
    </font>
    <font>
      <sz val="11"/>
      <name val="Arial"/>
      <family val="2"/>
    </font>
    <font>
      <b/>
      <sz val="11"/>
      <color rgb="FFFFFF00"/>
      <name val="Arial"/>
      <family val="2"/>
    </font>
    <font>
      <b/>
      <sz val="9"/>
      <color indexed="81"/>
      <name val="Tahoma"/>
      <family val="2"/>
    </font>
    <font>
      <sz val="9"/>
      <color indexed="81"/>
      <name val="Tahoma"/>
      <family val="2"/>
    </font>
    <font>
      <sz val="10"/>
      <color rgb="FFFF0000"/>
      <name val="Arial"/>
      <family val="2"/>
    </font>
    <font>
      <sz val="10"/>
      <color theme="1"/>
      <name val="Arial"/>
      <family val="2"/>
    </font>
  </fonts>
  <fills count="15">
    <fill>
      <patternFill patternType="none"/>
    </fill>
    <fill>
      <patternFill patternType="gray125"/>
    </fill>
    <fill>
      <patternFill patternType="solid">
        <fgColor theme="2" tint="-9.9978637043366805E-2"/>
        <bgColor indexed="41"/>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5" tint="-0.249977111117893"/>
        <bgColor indexed="64"/>
      </patternFill>
    </fill>
    <fill>
      <patternFill patternType="solid">
        <fgColor theme="0"/>
        <bgColor indexed="64"/>
      </patternFill>
    </fill>
    <fill>
      <patternFill patternType="solid">
        <fgColor theme="5" tint="0.39997558519241921"/>
        <bgColor indexed="41"/>
      </patternFill>
    </fill>
    <fill>
      <patternFill patternType="solid">
        <fgColor theme="4" tint="0.59999389629810485"/>
        <bgColor indexed="64"/>
      </patternFill>
    </fill>
    <fill>
      <patternFill patternType="solid">
        <fgColor theme="7" tint="0.79998168889431442"/>
        <bgColor indexed="41"/>
      </patternFill>
    </fill>
    <fill>
      <patternFill patternType="solid">
        <fgColor theme="4" tint="0.39997558519241921"/>
        <bgColor indexed="64"/>
      </patternFill>
    </fill>
    <fill>
      <patternFill patternType="solid">
        <fgColor rgb="FFFFFF00"/>
        <bgColor indexed="64"/>
      </patternFill>
    </fill>
    <fill>
      <patternFill patternType="solid">
        <fgColor rgb="FFFFFF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style="thin">
        <color auto="1"/>
      </top>
      <bottom style="medium">
        <color auto="1"/>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auto="1"/>
      </right>
      <top/>
      <bottom style="medium">
        <color auto="1"/>
      </bottom>
      <diagonal/>
    </border>
    <border>
      <left style="thin">
        <color indexed="64"/>
      </left>
      <right style="thin">
        <color auto="1"/>
      </right>
      <top/>
      <bottom style="medium">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cellStyleXfs>
  <cellXfs count="218">
    <xf numFmtId="0" fontId="0" fillId="0" borderId="0" xfId="0"/>
    <xf numFmtId="0" fontId="4" fillId="0" borderId="0" xfId="0" applyFont="1" applyAlignment="1" applyProtection="1">
      <alignment vertical="center" wrapText="1"/>
    </xf>
    <xf numFmtId="0" fontId="4" fillId="0" borderId="0" xfId="0" applyFont="1" applyBorder="1" applyAlignment="1" applyProtection="1">
      <alignment vertical="center" wrapText="1"/>
    </xf>
    <xf numFmtId="0" fontId="4" fillId="0" borderId="0" xfId="0" applyFont="1" applyFill="1" applyBorder="1" applyAlignment="1" applyProtection="1">
      <alignment vertical="center" wrapText="1"/>
    </xf>
    <xf numFmtId="0" fontId="5" fillId="0" borderId="0" xfId="0" applyFont="1" applyFill="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6" fillId="5" borderId="8" xfId="0" applyFont="1" applyFill="1" applyBorder="1" applyAlignment="1" applyProtection="1">
      <alignment horizontal="center" vertical="center" wrapText="1"/>
    </xf>
    <xf numFmtId="0" fontId="6" fillId="5" borderId="9" xfId="0" applyFont="1" applyFill="1" applyBorder="1" applyAlignment="1" applyProtection="1">
      <alignment horizontal="center" vertical="center" wrapText="1"/>
    </xf>
    <xf numFmtId="0" fontId="6" fillId="5" borderId="10" xfId="0" applyFont="1" applyFill="1" applyBorder="1" applyAlignment="1" applyProtection="1">
      <alignment horizontal="center" vertical="center" wrapText="1"/>
    </xf>
    <xf numFmtId="0" fontId="8" fillId="6" borderId="11" xfId="0" applyFont="1" applyFill="1" applyBorder="1" applyAlignment="1" applyProtection="1">
      <alignment horizontal="center" vertical="center" wrapText="1"/>
    </xf>
    <xf numFmtId="0" fontId="9" fillId="7" borderId="12" xfId="0" applyFont="1" applyFill="1" applyBorder="1" applyAlignment="1" applyProtection="1">
      <alignment horizontal="center" vertical="center" wrapText="1"/>
    </xf>
    <xf numFmtId="0" fontId="4" fillId="0" borderId="0" xfId="0" applyFont="1" applyFill="1" applyAlignment="1" applyProtection="1">
      <alignment vertical="center" wrapText="1"/>
    </xf>
    <xf numFmtId="165" fontId="10" fillId="8" borderId="1" xfId="1" applyFont="1" applyFill="1" applyBorder="1" applyAlignment="1">
      <alignment horizontal="left" vertical="center" wrapText="1"/>
    </xf>
    <xf numFmtId="0" fontId="0" fillId="8" borderId="0" xfId="0" applyFill="1"/>
    <xf numFmtId="165" fontId="11" fillId="8" borderId="1" xfId="1" applyFont="1" applyFill="1" applyBorder="1" applyAlignment="1">
      <alignment horizontal="left" vertical="center" wrapText="1"/>
    </xf>
    <xf numFmtId="0" fontId="1" fillId="8" borderId="0" xfId="0" applyFont="1" applyFill="1"/>
    <xf numFmtId="165" fontId="12" fillId="8" borderId="1" xfId="1" applyFont="1" applyFill="1" applyBorder="1" applyAlignment="1">
      <alignment horizontal="left" vertical="center" wrapText="1"/>
    </xf>
    <xf numFmtId="0" fontId="13" fillId="0" borderId="1" xfId="0" applyFont="1" applyFill="1" applyBorder="1" applyAlignment="1">
      <alignment vertical="center" wrapText="1"/>
    </xf>
    <xf numFmtId="0" fontId="5" fillId="9" borderId="2" xfId="0" applyFont="1" applyFill="1" applyBorder="1" applyAlignment="1" applyProtection="1">
      <alignment horizontal="center" vertical="center" wrapText="1"/>
    </xf>
    <xf numFmtId="0" fontId="5" fillId="9" borderId="14" xfId="0" applyFont="1" applyFill="1" applyBorder="1" applyAlignment="1" applyProtection="1">
      <alignment horizontal="center" vertical="center" wrapText="1"/>
    </xf>
    <xf numFmtId="0" fontId="5" fillId="9" borderId="17" xfId="0" applyFont="1" applyFill="1" applyBorder="1" applyAlignment="1" applyProtection="1">
      <alignment horizontal="center" vertical="center" wrapText="1"/>
    </xf>
    <xf numFmtId="0" fontId="5" fillId="11" borderId="14" xfId="0" applyFont="1" applyFill="1" applyBorder="1" applyAlignment="1" applyProtection="1">
      <alignment horizontal="center" vertical="center" wrapText="1"/>
    </xf>
    <xf numFmtId="0" fontId="5" fillId="11" borderId="15" xfId="0"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wrapText="1"/>
      <protection locked="0"/>
    </xf>
    <xf numFmtId="9" fontId="8" fillId="6" borderId="11" xfId="0" applyNumberFormat="1"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0" borderId="1" xfId="0" applyFont="1" applyFill="1" applyBorder="1" applyAlignment="1" applyProtection="1">
      <alignment horizontal="justify" vertical="justify" wrapText="1"/>
    </xf>
    <xf numFmtId="167" fontId="4" fillId="0" borderId="1" xfId="0" applyNumberFormat="1" applyFont="1" applyFill="1" applyBorder="1" applyAlignment="1" applyProtection="1">
      <alignment horizontal="center" vertical="justify" wrapText="1"/>
    </xf>
    <xf numFmtId="0" fontId="4" fillId="0" borderId="0" xfId="0" applyFont="1" applyAlignment="1" applyProtection="1">
      <alignment horizontal="center" vertical="center" wrapText="1"/>
    </xf>
    <xf numFmtId="0" fontId="4" fillId="8" borderId="1" xfId="0" applyFont="1" applyFill="1" applyBorder="1" applyAlignment="1" applyProtection="1">
      <alignment horizontal="left" vertical="center" wrapText="1"/>
    </xf>
    <xf numFmtId="0" fontId="4" fillId="0" borderId="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9" fontId="4" fillId="8" borderId="13" xfId="0" applyNumberFormat="1" applyFont="1" applyFill="1" applyBorder="1" applyAlignment="1" applyProtection="1">
      <alignment horizontal="center" vertical="center" wrapText="1"/>
    </xf>
    <xf numFmtId="9" fontId="4" fillId="8" borderId="22" xfId="0" applyNumberFormat="1" applyFont="1" applyFill="1" applyBorder="1" applyAlignment="1" applyProtection="1">
      <alignment horizontal="center" vertical="center" wrapText="1"/>
    </xf>
    <xf numFmtId="9" fontId="4" fillId="8" borderId="19" xfId="0" applyNumberFormat="1" applyFont="1" applyFill="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166" fontId="4" fillId="8" borderId="1" xfId="1" applyNumberFormat="1"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166" fontId="4" fillId="0" borderId="1" xfId="0" applyNumberFormat="1" applyFont="1" applyFill="1" applyBorder="1" applyAlignment="1" applyProtection="1">
      <alignment horizontal="center" vertical="center" wrapText="1"/>
    </xf>
    <xf numFmtId="0" fontId="5" fillId="2" borderId="33" xfId="0" applyFont="1" applyFill="1" applyBorder="1" applyAlignment="1" applyProtection="1">
      <alignment horizontal="center" vertical="center" wrapText="1"/>
    </xf>
    <xf numFmtId="0" fontId="5" fillId="2" borderId="34"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wrapText="1"/>
    </xf>
    <xf numFmtId="0" fontId="6" fillId="3" borderId="35" xfId="0" applyFont="1" applyFill="1" applyBorder="1" applyAlignment="1" applyProtection="1">
      <alignment horizontal="center" vertical="center" wrapText="1"/>
    </xf>
    <xf numFmtId="0" fontId="7" fillId="4" borderId="25" xfId="0" applyFont="1" applyFill="1" applyBorder="1" applyAlignment="1" applyProtection="1">
      <alignment horizontal="center" vertical="center" wrapText="1"/>
    </xf>
    <xf numFmtId="0" fontId="16" fillId="12" borderId="25" xfId="0" applyFont="1" applyFill="1" applyBorder="1" applyAlignment="1" applyProtection="1">
      <alignment horizontal="center" vertical="center" wrapText="1"/>
    </xf>
    <xf numFmtId="0" fontId="4" fillId="8" borderId="0" xfId="0" applyFont="1" applyFill="1" applyAlignment="1" applyProtection="1">
      <alignment vertical="center" wrapText="1"/>
    </xf>
    <xf numFmtId="9" fontId="0" fillId="0" borderId="0" xfId="0" applyNumberFormat="1"/>
    <xf numFmtId="164" fontId="0" fillId="0" borderId="0" xfId="0" applyNumberFormat="1"/>
    <xf numFmtId="9" fontId="4" fillId="0" borderId="1" xfId="0" applyNumberFormat="1" applyFont="1" applyFill="1" applyBorder="1" applyAlignment="1" applyProtection="1">
      <alignment vertical="center" wrapText="1"/>
      <protection locked="0"/>
    </xf>
    <xf numFmtId="9" fontId="4" fillId="0" borderId="1" xfId="2" applyFont="1" applyFill="1" applyBorder="1" applyAlignment="1" applyProtection="1">
      <alignment horizontal="center" vertical="center" wrapText="1"/>
      <protection locked="0"/>
    </xf>
    <xf numFmtId="9" fontId="4" fillId="0" borderId="1" xfId="2" applyFont="1" applyFill="1" applyBorder="1" applyAlignment="1" applyProtection="1">
      <alignment vertical="center" wrapText="1"/>
      <protection locked="0"/>
    </xf>
    <xf numFmtId="9" fontId="4" fillId="0" borderId="2" xfId="2" applyFont="1" applyFill="1" applyBorder="1" applyAlignment="1" applyProtection="1">
      <alignment vertical="center" wrapText="1"/>
      <protection locked="0"/>
    </xf>
    <xf numFmtId="9" fontId="4" fillId="0" borderId="1" xfId="0" applyNumberFormat="1" applyFont="1" applyFill="1" applyBorder="1" applyAlignment="1" applyProtection="1">
      <alignment horizontal="center" vertical="center" wrapText="1"/>
      <protection locked="0"/>
    </xf>
    <xf numFmtId="9" fontId="4" fillId="0" borderId="2" xfId="0" applyNumberFormat="1" applyFont="1" applyFill="1" applyBorder="1" applyAlignment="1" applyProtection="1">
      <alignment vertical="center" wrapText="1"/>
      <protection locked="0"/>
    </xf>
    <xf numFmtId="0" fontId="4" fillId="0" borderId="39" xfId="0" applyFont="1" applyFill="1" applyBorder="1" applyAlignment="1" applyProtection="1">
      <alignment horizontal="left" vertical="center" wrapText="1"/>
      <protection locked="0"/>
    </xf>
    <xf numFmtId="0" fontId="0" fillId="0" borderId="0" xfId="0"/>
    <xf numFmtId="9" fontId="4" fillId="0" borderId="24" xfId="0" applyNumberFormat="1" applyFont="1" applyBorder="1" applyAlignment="1" applyProtection="1">
      <alignment vertical="center" wrapText="1"/>
      <protection locked="0"/>
    </xf>
    <xf numFmtId="0" fontId="4" fillId="0" borderId="2" xfId="0" applyNumberFormat="1" applyFont="1" applyFill="1" applyBorder="1" applyAlignment="1" applyProtection="1">
      <alignment vertical="center" wrapText="1"/>
      <protection locked="0"/>
    </xf>
    <xf numFmtId="166" fontId="4" fillId="0" borderId="18" xfId="0" applyNumberFormat="1" applyFont="1" applyBorder="1" applyAlignment="1" applyProtection="1">
      <alignment vertical="center" wrapText="1"/>
      <protection locked="0"/>
    </xf>
    <xf numFmtId="166" fontId="4" fillId="0" borderId="19" xfId="0" applyNumberFormat="1" applyFont="1" applyBorder="1" applyAlignment="1" applyProtection="1">
      <alignment vertical="center" wrapText="1"/>
      <protection locked="0"/>
    </xf>
    <xf numFmtId="166" fontId="4" fillId="0" borderId="20" xfId="0" applyNumberFormat="1" applyFont="1" applyBorder="1" applyAlignment="1" applyProtection="1">
      <alignment vertical="center" wrapText="1"/>
      <protection locked="0"/>
    </xf>
    <xf numFmtId="166" fontId="4" fillId="0" borderId="21" xfId="0" applyNumberFormat="1" applyFont="1" applyBorder="1" applyAlignment="1" applyProtection="1">
      <alignment vertical="center" wrapText="1"/>
      <protection locked="0"/>
    </xf>
    <xf numFmtId="166" fontId="4" fillId="8" borderId="1" xfId="0" applyNumberFormat="1" applyFont="1" applyFill="1" applyBorder="1" applyAlignment="1" applyProtection="1">
      <alignment vertical="center" wrapText="1"/>
    </xf>
    <xf numFmtId="166" fontId="4" fillId="8" borderId="1" xfId="0" applyNumberFormat="1" applyFont="1" applyFill="1" applyBorder="1" applyAlignment="1" applyProtection="1">
      <alignment horizontal="right" vertical="center" wrapText="1"/>
    </xf>
    <xf numFmtId="0" fontId="4" fillId="0" borderId="24" xfId="0" applyNumberFormat="1" applyFont="1" applyBorder="1" applyAlignment="1" applyProtection="1">
      <alignment vertical="center" wrapText="1"/>
      <protection locked="0"/>
    </xf>
    <xf numFmtId="0" fontId="4" fillId="0" borderId="39" xfId="0" applyFont="1" applyBorder="1" applyAlignment="1" applyProtection="1">
      <alignment horizontal="left" vertical="center" wrapText="1"/>
      <protection locked="0"/>
    </xf>
    <xf numFmtId="166" fontId="4" fillId="13" borderId="1" xfId="3" applyNumberFormat="1" applyFont="1" applyFill="1" applyBorder="1" applyAlignment="1" applyProtection="1">
      <alignment horizontal="center" vertical="center" wrapText="1"/>
    </xf>
    <xf numFmtId="9" fontId="4" fillId="0" borderId="23" xfId="0" applyNumberFormat="1" applyFont="1" applyBorder="1" applyAlignment="1" applyProtection="1">
      <alignment vertical="center" wrapText="1"/>
      <protection locked="0"/>
    </xf>
    <xf numFmtId="9" fontId="4" fillId="0" borderId="21" xfId="2" applyFont="1" applyBorder="1" applyAlignment="1" applyProtection="1">
      <alignment vertical="center" wrapText="1"/>
      <protection locked="0"/>
    </xf>
    <xf numFmtId="166" fontId="4" fillId="0" borderId="21" xfId="0" applyNumberFormat="1" applyFont="1" applyBorder="1" applyAlignment="1" applyProtection="1">
      <alignment horizontal="right" vertical="center" wrapText="1"/>
      <protection locked="0"/>
    </xf>
    <xf numFmtId="14" fontId="4" fillId="8" borderId="1" xfId="0" applyNumberFormat="1"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166" fontId="4" fillId="8" borderId="1" xfId="3" applyNumberFormat="1" applyFont="1" applyFill="1" applyBorder="1" applyAlignment="1" applyProtection="1">
      <alignment horizontal="center" vertical="center" wrapText="1"/>
    </xf>
    <xf numFmtId="0" fontId="4" fillId="8" borderId="2" xfId="0" applyFont="1" applyFill="1" applyBorder="1" applyAlignment="1" applyProtection="1">
      <alignment horizontal="center" vertical="center" wrapText="1"/>
    </xf>
    <xf numFmtId="0" fontId="15" fillId="8" borderId="1" xfId="0" applyFont="1" applyFill="1" applyBorder="1" applyAlignment="1" applyProtection="1">
      <alignment horizontal="center" vertical="center" wrapText="1"/>
    </xf>
    <xf numFmtId="9" fontId="4" fillId="8" borderId="4" xfId="0" applyNumberFormat="1" applyFont="1" applyFill="1" applyBorder="1" applyAlignment="1" applyProtection="1">
      <alignment vertical="center" wrapText="1"/>
      <protection locked="0"/>
    </xf>
    <xf numFmtId="9" fontId="4" fillId="8" borderId="1" xfId="0" applyNumberFormat="1" applyFont="1" applyFill="1" applyBorder="1" applyAlignment="1" applyProtection="1">
      <alignment vertical="center" wrapText="1"/>
      <protection locked="0"/>
    </xf>
    <xf numFmtId="9" fontId="4" fillId="8" borderId="2" xfId="0" applyNumberFormat="1" applyFont="1" applyFill="1" applyBorder="1" applyAlignment="1" applyProtection="1">
      <alignment vertical="center" wrapText="1"/>
      <protection locked="0"/>
    </xf>
    <xf numFmtId="9" fontId="4" fillId="8" borderId="23" xfId="0" applyNumberFormat="1" applyFont="1" applyFill="1" applyBorder="1" applyAlignment="1" applyProtection="1">
      <alignment vertical="center" wrapText="1"/>
      <protection locked="0"/>
    </xf>
    <xf numFmtId="0" fontId="4" fillId="8" borderId="23" xfId="0" applyFont="1" applyFill="1" applyBorder="1" applyAlignment="1" applyProtection="1">
      <alignment horizontal="center" vertical="center" wrapText="1"/>
      <protection locked="0"/>
    </xf>
    <xf numFmtId="0" fontId="4" fillId="8" borderId="24" xfId="0" applyFont="1" applyFill="1" applyBorder="1" applyAlignment="1" applyProtection="1">
      <alignment horizontal="center" vertical="center" wrapText="1"/>
      <protection locked="0"/>
    </xf>
    <xf numFmtId="0" fontId="4" fillId="8" borderId="1" xfId="0" applyFont="1" applyFill="1" applyBorder="1" applyAlignment="1" applyProtection="1">
      <alignment vertical="center" wrapText="1"/>
      <protection locked="0"/>
    </xf>
    <xf numFmtId="0" fontId="4" fillId="8" borderId="2" xfId="0" applyFont="1" applyFill="1" applyBorder="1" applyAlignment="1" applyProtection="1">
      <alignment vertical="center" wrapText="1"/>
      <protection locked="0"/>
    </xf>
    <xf numFmtId="0" fontId="4" fillId="8" borderId="2" xfId="0" applyFont="1" applyFill="1" applyBorder="1" applyAlignment="1" applyProtection="1">
      <alignment horizontal="center" vertical="center" wrapText="1"/>
      <protection locked="0"/>
    </xf>
    <xf numFmtId="9" fontId="4" fillId="8" borderId="21" xfId="0" applyNumberFormat="1" applyFont="1" applyFill="1" applyBorder="1" applyAlignment="1" applyProtection="1">
      <alignment vertical="center" wrapText="1"/>
      <protection locked="0"/>
    </xf>
    <xf numFmtId="0" fontId="4" fillId="8" borderId="24" xfId="0" applyFont="1" applyFill="1" applyBorder="1" applyAlignment="1" applyProtection="1">
      <alignment vertical="center" wrapText="1"/>
      <protection locked="0"/>
    </xf>
    <xf numFmtId="0" fontId="4" fillId="8" borderId="18" xfId="0" applyFont="1" applyFill="1" applyBorder="1" applyAlignment="1" applyProtection="1">
      <alignment vertical="center" wrapText="1"/>
      <protection locked="0"/>
    </xf>
    <xf numFmtId="0" fontId="4" fillId="8" borderId="19" xfId="0" applyFont="1" applyFill="1" applyBorder="1" applyAlignment="1" applyProtection="1">
      <alignment vertical="center" wrapText="1"/>
      <protection locked="0"/>
    </xf>
    <xf numFmtId="0" fontId="4" fillId="8" borderId="20" xfId="0" applyFont="1" applyFill="1" applyBorder="1" applyAlignment="1" applyProtection="1">
      <alignment vertical="center" wrapText="1"/>
      <protection locked="0"/>
    </xf>
    <xf numFmtId="164" fontId="4" fillId="8" borderId="21" xfId="0" applyNumberFormat="1" applyFont="1" applyFill="1" applyBorder="1" applyAlignment="1" applyProtection="1">
      <alignment vertical="center" wrapText="1"/>
      <protection locked="0"/>
    </xf>
    <xf numFmtId="0" fontId="4" fillId="8" borderId="21" xfId="0" applyFont="1" applyFill="1" applyBorder="1" applyAlignment="1" applyProtection="1">
      <alignment vertical="center" wrapText="1"/>
      <protection locked="0"/>
    </xf>
    <xf numFmtId="0" fontId="4" fillId="8" borderId="4" xfId="0" applyFont="1" applyFill="1" applyBorder="1" applyAlignment="1" applyProtection="1">
      <alignment vertical="center" wrapText="1"/>
      <protection locked="0"/>
    </xf>
    <xf numFmtId="0" fontId="4" fillId="8" borderId="4" xfId="0" applyFont="1" applyFill="1" applyBorder="1" applyAlignment="1" applyProtection="1">
      <alignment horizontal="center" vertical="center" wrapText="1"/>
      <protection locked="0"/>
    </xf>
    <xf numFmtId="0" fontId="4" fillId="8" borderId="1" xfId="0" applyFont="1" applyFill="1" applyBorder="1" applyAlignment="1" applyProtection="1">
      <alignment horizontal="left" vertical="center" wrapText="1"/>
    </xf>
    <xf numFmtId="14" fontId="4" fillId="8" borderId="1" xfId="0" applyNumberFormat="1" applyFont="1" applyFill="1" applyBorder="1" applyAlignment="1" applyProtection="1">
      <alignment horizontal="center" vertical="center" wrapText="1"/>
    </xf>
    <xf numFmtId="166" fontId="4" fillId="8" borderId="1" xfId="3" applyNumberFormat="1" applyFont="1" applyFill="1" applyBorder="1" applyAlignment="1" applyProtection="1">
      <alignment horizontal="center" vertical="center" wrapText="1"/>
    </xf>
    <xf numFmtId="0" fontId="4" fillId="8" borderId="2" xfId="0" applyFont="1" applyFill="1" applyBorder="1" applyAlignment="1" applyProtection="1">
      <alignment vertical="center" wrapText="1"/>
    </xf>
    <xf numFmtId="14" fontId="4" fillId="8" borderId="13" xfId="0" applyNumberFormat="1" applyFont="1" applyFill="1" applyBorder="1" applyAlignment="1" applyProtection="1">
      <alignment horizontal="center" vertical="center" wrapText="1"/>
    </xf>
    <xf numFmtId="0" fontId="4" fillId="8" borderId="4" xfId="0" applyNumberFormat="1" applyFont="1" applyFill="1" applyBorder="1" applyAlignment="1" applyProtection="1">
      <alignment vertical="center" wrapText="1"/>
      <protection locked="0"/>
    </xf>
    <xf numFmtId="0" fontId="4" fillId="8" borderId="1" xfId="0" applyNumberFormat="1" applyFont="1" applyFill="1" applyBorder="1" applyAlignment="1" applyProtection="1">
      <alignment vertical="center" wrapText="1"/>
      <protection locked="0"/>
    </xf>
    <xf numFmtId="0" fontId="4" fillId="8" borderId="2" xfId="0" applyNumberFormat="1" applyFont="1" applyFill="1" applyBorder="1" applyAlignment="1" applyProtection="1">
      <alignment vertical="center" wrapText="1"/>
      <protection locked="0"/>
    </xf>
    <xf numFmtId="9" fontId="4" fillId="8" borderId="24" xfId="0" applyNumberFormat="1" applyFont="1" applyFill="1" applyBorder="1" applyAlignment="1" applyProtection="1">
      <alignment vertical="center" wrapText="1"/>
      <protection locked="0"/>
    </xf>
    <xf numFmtId="0" fontId="4" fillId="8" borderId="24" xfId="0" applyNumberFormat="1" applyFont="1" applyFill="1" applyBorder="1" applyAlignment="1" applyProtection="1">
      <alignment vertical="center" wrapText="1"/>
      <protection locked="0"/>
    </xf>
    <xf numFmtId="0" fontId="4" fillId="8" borderId="0" xfId="0" applyFont="1" applyFill="1" applyAlignment="1" applyProtection="1">
      <alignment vertical="center" wrapText="1"/>
    </xf>
    <xf numFmtId="166" fontId="4" fillId="8" borderId="18" xfId="0" applyNumberFormat="1" applyFont="1" applyFill="1" applyBorder="1" applyAlignment="1" applyProtection="1">
      <alignment vertical="center" wrapText="1"/>
      <protection locked="0"/>
    </xf>
    <xf numFmtId="166" fontId="4" fillId="8" borderId="19" xfId="0" applyNumberFormat="1" applyFont="1" applyFill="1" applyBorder="1" applyAlignment="1" applyProtection="1">
      <alignment vertical="center" wrapText="1"/>
      <protection locked="0"/>
    </xf>
    <xf numFmtId="166" fontId="4" fillId="8" borderId="20" xfId="0" applyNumberFormat="1" applyFont="1" applyFill="1" applyBorder="1" applyAlignment="1" applyProtection="1">
      <alignment vertical="center" wrapText="1"/>
      <protection locked="0"/>
    </xf>
    <xf numFmtId="166" fontId="4" fillId="8" borderId="21" xfId="0" applyNumberFormat="1" applyFont="1" applyFill="1" applyBorder="1" applyAlignment="1" applyProtection="1">
      <alignment vertical="center" wrapText="1"/>
      <protection locked="0"/>
    </xf>
    <xf numFmtId="0" fontId="4" fillId="8" borderId="39" xfId="0" applyFont="1" applyFill="1" applyBorder="1" applyAlignment="1" applyProtection="1">
      <alignment horizontal="left" vertical="center" wrapText="1"/>
      <protection locked="0"/>
    </xf>
    <xf numFmtId="0" fontId="4" fillId="8" borderId="32" xfId="0" applyNumberFormat="1" applyFont="1" applyFill="1" applyBorder="1" applyAlignment="1" applyProtection="1">
      <alignment vertical="center" wrapText="1"/>
      <protection locked="0"/>
    </xf>
    <xf numFmtId="0" fontId="4" fillId="8" borderId="9" xfId="0" applyNumberFormat="1" applyFont="1" applyFill="1" applyBorder="1" applyAlignment="1" applyProtection="1">
      <alignment vertical="center" wrapText="1"/>
      <protection locked="0"/>
    </xf>
    <xf numFmtId="0" fontId="4" fillId="8" borderId="10" xfId="0" applyNumberFormat="1" applyFont="1" applyFill="1" applyBorder="1" applyAlignment="1" applyProtection="1">
      <alignment vertical="center" wrapText="1"/>
      <protection locked="0"/>
    </xf>
    <xf numFmtId="9" fontId="4" fillId="8" borderId="11" xfId="0" applyNumberFormat="1" applyFont="1" applyFill="1" applyBorder="1" applyAlignment="1" applyProtection="1">
      <alignment vertical="center" wrapText="1"/>
      <protection locked="0"/>
    </xf>
    <xf numFmtId="166" fontId="4" fillId="8" borderId="36" xfId="0" applyNumberFormat="1" applyFont="1" applyFill="1" applyBorder="1" applyAlignment="1" applyProtection="1">
      <alignment vertical="center" wrapText="1"/>
      <protection locked="0"/>
    </xf>
    <xf numFmtId="166" fontId="4" fillId="8" borderId="28" xfId="0" applyNumberFormat="1" applyFont="1" applyFill="1" applyBorder="1" applyAlignment="1" applyProtection="1">
      <alignment vertical="center" wrapText="1"/>
      <protection locked="0"/>
    </xf>
    <xf numFmtId="166" fontId="4" fillId="8" borderId="37" xfId="0" applyNumberFormat="1" applyFont="1" applyFill="1" applyBorder="1" applyAlignment="1" applyProtection="1">
      <alignment vertical="center" wrapText="1"/>
      <protection locked="0"/>
    </xf>
    <xf numFmtId="166" fontId="4" fillId="8" borderId="27" xfId="0" applyNumberFormat="1" applyFont="1" applyFill="1" applyBorder="1" applyAlignment="1" applyProtection="1">
      <alignment vertical="center" wrapText="1"/>
      <protection locked="0"/>
    </xf>
    <xf numFmtId="0" fontId="4" fillId="8" borderId="40" xfId="0" applyFont="1" applyFill="1" applyBorder="1" applyAlignment="1" applyProtection="1">
      <alignment horizontal="left" vertical="center" wrapText="1"/>
      <protection locked="0"/>
    </xf>
    <xf numFmtId="166" fontId="4" fillId="8" borderId="1" xfId="1" applyNumberFormat="1" applyFont="1" applyFill="1" applyBorder="1" applyAlignment="1" applyProtection="1">
      <alignment vertical="center" wrapText="1"/>
    </xf>
    <xf numFmtId="166" fontId="4" fillId="8" borderId="13" xfId="1" applyNumberFormat="1" applyFont="1" applyFill="1" applyBorder="1" applyAlignment="1" applyProtection="1">
      <alignment horizontal="left" vertical="center" wrapText="1"/>
    </xf>
    <xf numFmtId="166" fontId="4" fillId="8" borderId="1" xfId="1" applyNumberFormat="1" applyFont="1" applyFill="1" applyBorder="1" applyAlignment="1" applyProtection="1">
      <alignment horizontal="left" vertical="center" wrapText="1"/>
    </xf>
    <xf numFmtId="164" fontId="4" fillId="8" borderId="20" xfId="0" applyNumberFormat="1" applyFont="1" applyFill="1" applyBorder="1" applyAlignment="1" applyProtection="1">
      <alignment vertical="center" wrapText="1"/>
      <protection locked="0"/>
    </xf>
    <xf numFmtId="49" fontId="4" fillId="8" borderId="21" xfId="0" applyNumberFormat="1" applyFont="1" applyFill="1" applyBorder="1" applyAlignment="1" applyProtection="1">
      <alignment vertical="center"/>
      <protection locked="0"/>
    </xf>
    <xf numFmtId="164" fontId="4" fillId="8" borderId="19" xfId="0" applyNumberFormat="1" applyFont="1" applyFill="1" applyBorder="1" applyAlignment="1" applyProtection="1">
      <alignment vertical="center" wrapText="1"/>
      <protection locked="0"/>
    </xf>
    <xf numFmtId="0" fontId="4" fillId="8" borderId="11" xfId="0" applyNumberFormat="1" applyFont="1" applyFill="1" applyBorder="1" applyAlignment="1" applyProtection="1">
      <alignment vertical="center" wrapText="1"/>
      <protection locked="0"/>
    </xf>
    <xf numFmtId="0" fontId="4" fillId="8" borderId="1" xfId="0" applyFont="1" applyFill="1" applyBorder="1" applyAlignment="1" applyProtection="1">
      <alignment horizontal="center" vertical="center" wrapText="1"/>
    </xf>
    <xf numFmtId="0" fontId="15" fillId="8" borderId="1" xfId="0" applyFont="1" applyFill="1" applyBorder="1" applyAlignment="1" applyProtection="1">
      <alignment horizontal="center" vertical="center" wrapText="1"/>
    </xf>
    <xf numFmtId="0" fontId="4" fillId="8" borderId="13" xfId="0" applyFont="1" applyFill="1" applyBorder="1" applyAlignment="1" applyProtection="1">
      <alignment horizontal="center" vertical="center" wrapText="1"/>
    </xf>
    <xf numFmtId="0" fontId="4" fillId="8" borderId="22" xfId="0"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9" fontId="4" fillId="8" borderId="2" xfId="0" applyNumberFormat="1" applyFont="1" applyFill="1" applyBorder="1" applyAlignment="1" applyProtection="1">
      <alignment horizontal="center" vertical="center" wrapText="1"/>
      <protection locked="0"/>
    </xf>
    <xf numFmtId="3" fontId="4" fillId="8" borderId="19" xfId="0" applyNumberFormat="1" applyFont="1" applyFill="1" applyBorder="1" applyAlignment="1" applyProtection="1">
      <alignment vertical="center" wrapText="1"/>
      <protection locked="0"/>
    </xf>
    <xf numFmtId="3" fontId="4" fillId="8" borderId="20" xfId="0" applyNumberFormat="1" applyFont="1" applyFill="1" applyBorder="1" applyAlignment="1" applyProtection="1">
      <alignment vertical="center" wrapText="1"/>
      <protection locked="0"/>
    </xf>
    <xf numFmtId="0" fontId="19" fillId="8" borderId="1" xfId="0" applyFont="1" applyFill="1" applyBorder="1" applyAlignment="1" applyProtection="1">
      <alignment horizontal="left" vertical="center" wrapText="1"/>
    </xf>
    <xf numFmtId="0" fontId="19" fillId="8" borderId="39" xfId="0" applyFont="1" applyFill="1" applyBorder="1" applyAlignment="1" applyProtection="1">
      <alignment horizontal="left" vertical="center" wrapText="1"/>
      <protection locked="0"/>
    </xf>
    <xf numFmtId="0" fontId="19" fillId="8" borderId="1" xfId="0" applyFont="1" applyFill="1" applyBorder="1" applyAlignment="1" applyProtection="1">
      <alignment horizontal="justify" vertical="center" wrapText="1"/>
    </xf>
    <xf numFmtId="14" fontId="4" fillId="0" borderId="1" xfId="0" applyNumberFormat="1" applyFont="1" applyFill="1" applyBorder="1" applyAlignment="1" applyProtection="1">
      <alignment horizontal="center" vertical="center" wrapText="1"/>
    </xf>
    <xf numFmtId="9" fontId="4" fillId="0" borderId="16" xfId="0" applyNumberFormat="1" applyFont="1" applyFill="1" applyBorder="1" applyAlignment="1" applyProtection="1">
      <alignment vertical="center" wrapText="1"/>
      <protection locked="0"/>
    </xf>
    <xf numFmtId="9" fontId="4" fillId="0" borderId="17" xfId="0" applyNumberFormat="1" applyFont="1" applyFill="1" applyBorder="1" applyAlignment="1" applyProtection="1">
      <alignment vertical="center" wrapText="1"/>
      <protection locked="0"/>
    </xf>
    <xf numFmtId="0" fontId="4" fillId="0" borderId="17" xfId="0" applyNumberFormat="1" applyFont="1" applyFill="1" applyBorder="1" applyAlignment="1" applyProtection="1">
      <alignment vertical="center" wrapText="1"/>
      <protection locked="0"/>
    </xf>
    <xf numFmtId="166" fontId="4" fillId="0" borderId="14" xfId="0" applyNumberFormat="1" applyFont="1" applyFill="1" applyBorder="1" applyAlignment="1" applyProtection="1">
      <alignment vertical="center" wrapText="1"/>
      <protection locked="0"/>
    </xf>
    <xf numFmtId="166" fontId="4" fillId="0" borderId="15" xfId="0" applyNumberFormat="1" applyFont="1" applyFill="1" applyBorder="1" applyAlignment="1" applyProtection="1">
      <alignment vertical="center" wrapText="1"/>
      <protection locked="0"/>
    </xf>
    <xf numFmtId="166" fontId="4" fillId="0" borderId="16" xfId="0" applyNumberFormat="1" applyFont="1" applyFill="1" applyBorder="1" applyAlignment="1" applyProtection="1">
      <alignment vertical="center" wrapText="1"/>
      <protection locked="0"/>
    </xf>
    <xf numFmtId="166" fontId="4" fillId="0" borderId="17" xfId="0" applyNumberFormat="1" applyFont="1" applyFill="1" applyBorder="1" applyAlignment="1" applyProtection="1">
      <alignment vertical="center" wrapText="1"/>
      <protection locked="0"/>
    </xf>
    <xf numFmtId="164" fontId="4" fillId="0" borderId="21" xfId="0" applyNumberFormat="1" applyFont="1" applyFill="1" applyBorder="1" applyAlignment="1" applyProtection="1">
      <alignment vertical="center" wrapText="1"/>
      <protection locked="0"/>
    </xf>
    <xf numFmtId="0" fontId="4" fillId="0" borderId="38" xfId="0" applyFont="1" applyFill="1" applyBorder="1" applyAlignment="1" applyProtection="1">
      <alignment horizontal="left" vertical="center" wrapText="1"/>
      <protection locked="0"/>
    </xf>
    <xf numFmtId="0" fontId="4" fillId="0" borderId="24" xfId="0" applyNumberFormat="1" applyFont="1" applyFill="1" applyBorder="1" applyAlignment="1" applyProtection="1">
      <alignment vertical="center" wrapText="1"/>
      <protection locked="0"/>
    </xf>
    <xf numFmtId="166" fontId="4" fillId="0" borderId="18" xfId="0" applyNumberFormat="1" applyFont="1" applyFill="1" applyBorder="1" applyAlignment="1" applyProtection="1">
      <alignment vertical="center" wrapText="1"/>
      <protection locked="0"/>
    </xf>
    <xf numFmtId="166" fontId="4" fillId="0" borderId="19" xfId="0" applyNumberFormat="1" applyFont="1" applyFill="1" applyBorder="1" applyAlignment="1" applyProtection="1">
      <alignment vertical="center" wrapText="1"/>
      <protection locked="0"/>
    </xf>
    <xf numFmtId="166" fontId="4" fillId="0" borderId="20" xfId="0" applyNumberFormat="1" applyFont="1" applyFill="1" applyBorder="1" applyAlignment="1" applyProtection="1">
      <alignment vertical="center" wrapText="1"/>
      <protection locked="0"/>
    </xf>
    <xf numFmtId="166" fontId="4" fillId="0" borderId="21" xfId="0" applyNumberFormat="1" applyFont="1" applyFill="1" applyBorder="1" applyAlignment="1" applyProtection="1">
      <alignment vertical="center" wrapText="1"/>
      <protection locked="0"/>
    </xf>
    <xf numFmtId="9" fontId="4" fillId="0" borderId="2" xfId="0" applyNumberFormat="1" applyFont="1" applyFill="1" applyBorder="1" applyAlignment="1" applyProtection="1">
      <alignment horizontal="center" vertical="center" wrapText="1"/>
      <protection locked="0"/>
    </xf>
    <xf numFmtId="166" fontId="4" fillId="0" borderId="1" xfId="1"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vertical="center" wrapText="1"/>
      <protection locked="0"/>
    </xf>
    <xf numFmtId="9" fontId="4" fillId="0" borderId="24" xfId="0" applyNumberFormat="1" applyFont="1" applyFill="1" applyBorder="1" applyAlignment="1" applyProtection="1">
      <alignment vertical="center" wrapText="1"/>
      <protection locked="0"/>
    </xf>
    <xf numFmtId="0" fontId="4" fillId="13" borderId="1" xfId="0" applyFont="1" applyFill="1" applyBorder="1" applyAlignment="1" applyProtection="1">
      <alignment horizontal="left" vertical="center" wrapText="1"/>
    </xf>
    <xf numFmtId="9" fontId="4" fillId="8" borderId="21" xfId="2" applyFont="1" applyFill="1" applyBorder="1" applyAlignment="1" applyProtection="1">
      <alignment vertical="center" wrapText="1"/>
      <protection locked="0"/>
    </xf>
    <xf numFmtId="166" fontId="20" fillId="14" borderId="1" xfId="0" applyNumberFormat="1" applyFont="1" applyFill="1" applyBorder="1" applyAlignment="1">
      <alignment vertical="center" wrapText="1"/>
    </xf>
    <xf numFmtId="0" fontId="4" fillId="8" borderId="24" xfId="0" applyFont="1" applyFill="1" applyBorder="1" applyAlignment="1" applyProtection="1">
      <alignment horizontal="center" vertical="center" wrapText="1"/>
      <protection locked="0"/>
    </xf>
    <xf numFmtId="0" fontId="4" fillId="8" borderId="13" xfId="0" applyFont="1" applyFill="1" applyBorder="1" applyAlignment="1" applyProtection="1">
      <alignment horizontal="center" vertical="center" wrapText="1"/>
    </xf>
    <xf numFmtId="0" fontId="4" fillId="8" borderId="22" xfId="0" applyFont="1" applyFill="1" applyBorder="1" applyAlignment="1" applyProtection="1">
      <alignment horizontal="center" vertical="center" wrapText="1"/>
    </xf>
    <xf numFmtId="0" fontId="4" fillId="8" borderId="19" xfId="0" applyFont="1" applyFill="1" applyBorder="1" applyAlignment="1" applyProtection="1">
      <alignment horizontal="center" vertical="center" wrapText="1"/>
    </xf>
    <xf numFmtId="0" fontId="15" fillId="8" borderId="13" xfId="0" applyFont="1" applyFill="1" applyBorder="1" applyAlignment="1" applyProtection="1">
      <alignment horizontal="center" vertical="center" wrapText="1"/>
    </xf>
    <xf numFmtId="0" fontId="15" fillId="8" borderId="22" xfId="0" applyFont="1" applyFill="1" applyBorder="1" applyAlignment="1" applyProtection="1">
      <alignment horizontal="center" vertical="center" wrapText="1"/>
    </xf>
    <xf numFmtId="0" fontId="15" fillId="8" borderId="19" xfId="0" applyFont="1" applyFill="1" applyBorder="1" applyAlignment="1" applyProtection="1">
      <alignment horizontal="center" vertical="center" wrapText="1"/>
    </xf>
    <xf numFmtId="0" fontId="4" fillId="8" borderId="23" xfId="0" applyFont="1" applyFill="1" applyBorder="1" applyAlignment="1" applyProtection="1">
      <alignment horizontal="center" vertical="center" wrapText="1"/>
      <protection locked="0"/>
    </xf>
    <xf numFmtId="0" fontId="4" fillId="8" borderId="11" xfId="0" applyFont="1" applyFill="1" applyBorder="1" applyAlignment="1" applyProtection="1">
      <alignment horizontal="center" vertical="center" wrapText="1"/>
      <protection locked="0"/>
    </xf>
    <xf numFmtId="0" fontId="4" fillId="8" borderId="8" xfId="0" applyFont="1" applyFill="1" applyBorder="1" applyAlignment="1" applyProtection="1">
      <alignment horizontal="center" vertical="center" wrapText="1"/>
      <protection locked="0"/>
    </xf>
    <xf numFmtId="9" fontId="4" fillId="8" borderId="13" xfId="0" applyNumberFormat="1" applyFont="1" applyFill="1" applyBorder="1" applyAlignment="1" applyProtection="1">
      <alignment horizontal="center" vertical="center" wrapText="1"/>
    </xf>
    <xf numFmtId="9" fontId="4" fillId="8" borderId="22" xfId="0" applyNumberFormat="1" applyFont="1" applyFill="1" applyBorder="1" applyAlignment="1" applyProtection="1">
      <alignment horizontal="center" vertical="center" wrapText="1"/>
    </xf>
    <xf numFmtId="9" fontId="4" fillId="8" borderId="19" xfId="0" applyNumberFormat="1"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9" fontId="4" fillId="0" borderId="1" xfId="0" applyNumberFormat="1" applyFont="1" applyFill="1" applyBorder="1" applyAlignment="1" applyProtection="1">
      <alignment horizontal="center" vertical="center" wrapText="1"/>
    </xf>
    <xf numFmtId="0" fontId="4" fillId="0" borderId="29" xfId="0" applyFont="1" applyBorder="1" applyAlignment="1" applyProtection="1">
      <alignment horizontal="center" vertical="center" wrapText="1"/>
    </xf>
    <xf numFmtId="0" fontId="4" fillId="0" borderId="30" xfId="0" applyFont="1" applyBorder="1" applyAlignment="1" applyProtection="1">
      <alignment horizontal="center" vertical="center" wrapText="1"/>
    </xf>
    <xf numFmtId="0" fontId="4" fillId="0" borderId="31" xfId="0" applyFont="1" applyBorder="1" applyAlignment="1" applyProtection="1">
      <alignment horizontal="center" vertical="center" wrapText="1"/>
    </xf>
    <xf numFmtId="0" fontId="4" fillId="0" borderId="13" xfId="0" applyFont="1" applyBorder="1" applyAlignment="1" applyProtection="1">
      <alignment horizontal="center" vertical="center" wrapText="1"/>
    </xf>
    <xf numFmtId="0" fontId="4" fillId="0" borderId="22"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24"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3" fillId="0" borderId="1" xfId="0" applyFont="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5" fillId="10" borderId="2" xfId="0" applyFont="1" applyFill="1" applyBorder="1" applyAlignment="1" applyProtection="1">
      <alignment horizontal="center" vertical="center" wrapText="1"/>
    </xf>
    <xf numFmtId="0" fontId="5" fillId="10" borderId="3" xfId="0" applyFont="1" applyFill="1" applyBorder="1" applyAlignment="1" applyProtection="1">
      <alignment horizontal="center" vertical="center" wrapText="1"/>
    </xf>
    <xf numFmtId="0" fontId="5" fillId="10" borderId="4" xfId="0" applyFont="1" applyFill="1" applyBorder="1" applyAlignment="1" applyProtection="1">
      <alignment horizontal="center" vertical="center" wrapText="1"/>
    </xf>
    <xf numFmtId="49" fontId="14" fillId="0" borderId="1" xfId="0" applyNumberFormat="1" applyFont="1" applyBorder="1" applyAlignment="1" applyProtection="1">
      <alignment horizontal="center" vertical="center" wrapText="1"/>
    </xf>
    <xf numFmtId="0" fontId="4" fillId="0" borderId="23" xfId="0" applyFont="1" applyFill="1" applyBorder="1" applyAlignment="1" applyProtection="1">
      <alignment horizontal="center" vertical="center" wrapText="1"/>
      <protection locked="0"/>
    </xf>
    <xf numFmtId="0" fontId="6" fillId="0" borderId="5" xfId="0" applyFont="1" applyBorder="1" applyAlignment="1" applyProtection="1">
      <alignment horizontal="center" vertical="center" wrapText="1"/>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5" fillId="11" borderId="16" xfId="0" applyFont="1" applyFill="1" applyBorder="1" applyAlignment="1" applyProtection="1">
      <alignment horizontal="center" vertical="center" wrapText="1"/>
    </xf>
    <xf numFmtId="0" fontId="5" fillId="11" borderId="26" xfId="0" applyFont="1" applyFill="1" applyBorder="1" applyAlignment="1" applyProtection="1">
      <alignment horizontal="center" vertical="center" wrapText="1"/>
    </xf>
    <xf numFmtId="0" fontId="4" fillId="0" borderId="14"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15" fillId="8" borderId="1"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9" fontId="4" fillId="8" borderId="1" xfId="0" applyNumberFormat="1" applyFont="1" applyFill="1" applyBorder="1" applyAlignment="1" applyProtection="1">
      <alignment horizontal="center" vertical="center" wrapText="1"/>
    </xf>
    <xf numFmtId="9" fontId="0" fillId="8" borderId="1" xfId="0" applyNumberFormat="1" applyFill="1" applyBorder="1" applyAlignment="1" applyProtection="1">
      <alignment horizontal="center" vertical="center"/>
    </xf>
    <xf numFmtId="0" fontId="0" fillId="8" borderId="1" xfId="0" applyFill="1" applyBorder="1" applyAlignment="1" applyProtection="1">
      <alignment horizontal="center" vertical="center"/>
    </xf>
  </cellXfs>
  <cellStyles count="4">
    <cellStyle name="Moneda" xfId="1" builtinId="4"/>
    <cellStyle name="Moneda 2" xfId="3" xr:uid="{00000000-0005-0000-0000-00002F000000}"/>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1299883</xdr:colOff>
      <xdr:row>0</xdr:row>
      <xdr:rowOff>33618</xdr:rowOff>
    </xdr:from>
    <xdr:to>
      <xdr:col>3</xdr:col>
      <xdr:colOff>1</xdr:colOff>
      <xdr:row>1</xdr:row>
      <xdr:rowOff>324329</xdr:rowOff>
    </xdr:to>
    <xdr:pic>
      <xdr:nvPicPr>
        <xdr:cNvPr id="3" name="Imagen 53">
          <a:extLst>
            <a:ext uri="{FF2B5EF4-FFF2-40B4-BE49-F238E27FC236}">
              <a16:creationId xmlns:a16="http://schemas.microsoft.com/office/drawing/2014/main" id="{85A1CF01-6F12-436C-99E6-A4272C7EEB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25707" y="33618"/>
          <a:ext cx="4336676" cy="626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tha.amezquita.UACT/AppData/Local/Microsoft/Windows/Temporary%20Internet%20Files/Content.Outlook/1C1PHHDQ/FORMATO%20PLAN%20DE%20ACCI&#211;N%20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ÓN"/>
      <sheetName val="Listas"/>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64"/>
  <sheetViews>
    <sheetView tabSelected="1" zoomScale="85" zoomScaleNormal="85" workbookViewId="0">
      <pane xSplit="5" ySplit="9" topLeftCell="F10" activePane="bottomRight" state="frozen"/>
      <selection pane="topRight" activeCell="F1" sqref="F1"/>
      <selection pane="bottomLeft" activeCell="A10" sqref="A10"/>
      <selection pane="bottomRight" activeCell="D2" sqref="D2:M2"/>
    </sheetView>
  </sheetViews>
  <sheetFormatPr baseColWidth="10" defaultColWidth="11.42578125" defaultRowHeight="12.75" x14ac:dyDescent="0.25"/>
  <cols>
    <col min="1" max="1" width="6.42578125" style="1" bestFit="1" customWidth="1"/>
    <col min="2" max="2" width="41.28515625" style="1" customWidth="1"/>
    <col min="3" max="3" width="43.140625" style="12" customWidth="1"/>
    <col min="4" max="4" width="22.7109375" style="12" customWidth="1"/>
    <col min="5" max="5" width="10.42578125" style="12" customWidth="1"/>
    <col min="6" max="6" width="7.85546875" style="1" customWidth="1"/>
    <col min="7" max="7" width="29.28515625" style="1" customWidth="1"/>
    <col min="8" max="8" width="13.28515625" style="1" customWidth="1"/>
    <col min="9" max="9" width="13.5703125" style="1" customWidth="1"/>
    <col min="10" max="10" width="23.42578125" style="30" customWidth="1"/>
    <col min="11" max="11" width="56.5703125" style="1" customWidth="1"/>
    <col min="12" max="12" width="40.7109375" style="1" customWidth="1"/>
    <col min="13" max="13" width="21.42578125" style="1" customWidth="1"/>
    <col min="14" max="14" width="22.5703125" style="1" customWidth="1"/>
    <col min="15" max="27" width="17.7109375" style="1" customWidth="1"/>
    <col min="28" max="28" width="15.42578125" style="1" customWidth="1"/>
    <col min="29" max="29" width="1" style="1" customWidth="1"/>
    <col min="30" max="41" width="21.85546875" style="1" customWidth="1"/>
    <col min="42" max="42" width="13" style="1" bestFit="1" customWidth="1"/>
    <col min="43" max="43" width="43.85546875" style="1" customWidth="1"/>
    <col min="44" max="44" width="1" style="1" customWidth="1"/>
    <col min="45" max="45" width="117.28515625" style="1" customWidth="1"/>
    <col min="46" max="16384" width="11.42578125" style="1"/>
  </cols>
  <sheetData>
    <row r="1" spans="1:45" ht="26.25" customHeight="1" x14ac:dyDescent="0.25">
      <c r="A1" s="195"/>
      <c r="B1" s="195"/>
      <c r="C1" s="195"/>
      <c r="D1" s="196" t="s">
        <v>0</v>
      </c>
      <c r="E1" s="196"/>
      <c r="F1" s="196"/>
      <c r="G1" s="196"/>
      <c r="H1" s="196"/>
      <c r="I1" s="196"/>
      <c r="J1" s="196"/>
      <c r="K1" s="196"/>
      <c r="L1" s="196"/>
      <c r="M1" s="196"/>
    </row>
    <row r="2" spans="1:45" ht="26.25" customHeight="1" x14ac:dyDescent="0.25">
      <c r="A2" s="195"/>
      <c r="B2" s="195"/>
      <c r="C2" s="195"/>
      <c r="D2" s="196" t="s">
        <v>1</v>
      </c>
      <c r="E2" s="196"/>
      <c r="F2" s="196"/>
      <c r="G2" s="196"/>
      <c r="H2" s="196"/>
      <c r="I2" s="196"/>
      <c r="J2" s="196"/>
      <c r="K2" s="196"/>
      <c r="L2" s="196"/>
      <c r="M2" s="196"/>
    </row>
    <row r="4" spans="1:45" x14ac:dyDescent="0.25">
      <c r="A4" s="2"/>
      <c r="B4" s="2"/>
      <c r="C4" s="3"/>
      <c r="D4" s="3"/>
      <c r="E4" s="3"/>
      <c r="F4" s="2"/>
      <c r="G4" s="2"/>
      <c r="H4" s="2"/>
      <c r="I4" s="2"/>
      <c r="J4" s="32"/>
      <c r="K4" s="2"/>
      <c r="L4" s="2"/>
      <c r="M4" s="2"/>
    </row>
    <row r="5" spans="1:45" ht="27" customHeight="1" x14ac:dyDescent="0.25">
      <c r="A5" s="2"/>
      <c r="B5" s="2"/>
      <c r="C5" s="197" t="s">
        <v>2</v>
      </c>
      <c r="D5" s="197"/>
      <c r="E5" s="197"/>
      <c r="F5" s="197"/>
      <c r="G5" s="198" t="s">
        <v>48</v>
      </c>
      <c r="H5" s="199"/>
      <c r="I5" s="199"/>
      <c r="J5" s="200"/>
    </row>
    <row r="6" spans="1:45" ht="10.5" customHeight="1" x14ac:dyDescent="0.25">
      <c r="A6" s="2"/>
      <c r="B6" s="2"/>
      <c r="C6" s="4"/>
      <c r="D6" s="4"/>
      <c r="E6" s="4"/>
      <c r="F6" s="5"/>
      <c r="G6" s="5"/>
      <c r="H6" s="5"/>
      <c r="I6" s="5"/>
      <c r="J6" s="33"/>
      <c r="K6" s="5"/>
      <c r="L6" s="5"/>
      <c r="M6" s="5"/>
    </row>
    <row r="7" spans="1:45" ht="23.25" customHeight="1" thickBot="1" x14ac:dyDescent="0.3">
      <c r="A7" s="2"/>
      <c r="B7" s="2"/>
      <c r="C7" s="201" t="s">
        <v>4</v>
      </c>
      <c r="D7" s="202"/>
      <c r="E7" s="203"/>
      <c r="F7" s="204" t="s">
        <v>71</v>
      </c>
      <c r="G7" s="204"/>
      <c r="H7" s="6"/>
      <c r="I7" s="6"/>
      <c r="J7" s="6"/>
      <c r="K7" s="6"/>
      <c r="L7" s="6"/>
    </row>
    <row r="8" spans="1:45" ht="29.25" customHeight="1" thickBot="1" x14ac:dyDescent="0.3">
      <c r="A8" s="2"/>
      <c r="B8" s="2"/>
      <c r="C8" s="3"/>
      <c r="D8" s="3"/>
      <c r="E8" s="3"/>
      <c r="F8" s="2"/>
      <c r="G8" s="2"/>
      <c r="H8" s="2"/>
      <c r="I8" s="2"/>
      <c r="J8" s="32"/>
      <c r="K8" s="2"/>
      <c r="L8" s="2"/>
      <c r="M8" s="2"/>
      <c r="O8" s="206" t="s">
        <v>5</v>
      </c>
      <c r="P8" s="207"/>
      <c r="Q8" s="207"/>
      <c r="R8" s="207"/>
      <c r="S8" s="207"/>
      <c r="T8" s="207"/>
      <c r="U8" s="207"/>
      <c r="V8" s="207"/>
      <c r="W8" s="207"/>
      <c r="X8" s="207"/>
      <c r="Y8" s="207"/>
      <c r="Z8" s="207"/>
      <c r="AA8" s="207"/>
      <c r="AB8" s="208"/>
      <c r="AD8" s="206" t="s">
        <v>6</v>
      </c>
      <c r="AE8" s="207"/>
      <c r="AF8" s="207"/>
      <c r="AG8" s="207"/>
      <c r="AH8" s="207"/>
      <c r="AI8" s="207"/>
      <c r="AJ8" s="207"/>
      <c r="AK8" s="207"/>
      <c r="AL8" s="207"/>
      <c r="AM8" s="207"/>
      <c r="AN8" s="207"/>
      <c r="AO8" s="207"/>
      <c r="AP8" s="207"/>
      <c r="AQ8" s="208"/>
    </row>
    <row r="9" spans="1:45" ht="62.25" customHeight="1" thickBot="1" x14ac:dyDescent="0.3">
      <c r="A9" s="19" t="s">
        <v>7</v>
      </c>
      <c r="B9" s="20" t="s">
        <v>8</v>
      </c>
      <c r="C9" s="21" t="s">
        <v>9</v>
      </c>
      <c r="D9" s="22" t="s">
        <v>10</v>
      </c>
      <c r="E9" s="23" t="s">
        <v>11</v>
      </c>
      <c r="F9" s="209" t="s">
        <v>12</v>
      </c>
      <c r="G9" s="210"/>
      <c r="H9" s="23" t="s">
        <v>13</v>
      </c>
      <c r="I9" s="23" t="s">
        <v>14</v>
      </c>
      <c r="J9" s="23" t="s">
        <v>15</v>
      </c>
      <c r="K9" s="23" t="s">
        <v>16</v>
      </c>
      <c r="L9" s="39" t="s">
        <v>17</v>
      </c>
      <c r="M9" s="46" t="s">
        <v>18</v>
      </c>
      <c r="N9" s="47" t="s">
        <v>72</v>
      </c>
      <c r="O9" s="48" t="s">
        <v>19</v>
      </c>
      <c r="P9" s="49" t="s">
        <v>20</v>
      </c>
      <c r="Q9" s="49" t="s">
        <v>21</v>
      </c>
      <c r="R9" s="49" t="s">
        <v>22</v>
      </c>
      <c r="S9" s="50" t="s">
        <v>23</v>
      </c>
      <c r="T9" s="50" t="s">
        <v>24</v>
      </c>
      <c r="U9" s="49" t="s">
        <v>25</v>
      </c>
      <c r="V9" s="50" t="s">
        <v>26</v>
      </c>
      <c r="W9" s="50" t="s">
        <v>27</v>
      </c>
      <c r="X9" s="50" t="s">
        <v>28</v>
      </c>
      <c r="Y9" s="49" t="s">
        <v>29</v>
      </c>
      <c r="Z9" s="50" t="s">
        <v>30</v>
      </c>
      <c r="AA9" s="51" t="s">
        <v>31</v>
      </c>
      <c r="AB9" s="52" t="s">
        <v>75</v>
      </c>
      <c r="AD9" s="7" t="s">
        <v>19</v>
      </c>
      <c r="AE9" s="8" t="s">
        <v>20</v>
      </c>
      <c r="AF9" s="8" t="s">
        <v>21</v>
      </c>
      <c r="AG9" s="8" t="s">
        <v>22</v>
      </c>
      <c r="AH9" s="9" t="s">
        <v>23</v>
      </c>
      <c r="AI9" s="9" t="s">
        <v>24</v>
      </c>
      <c r="AJ9" s="8" t="s">
        <v>25</v>
      </c>
      <c r="AK9" s="9" t="s">
        <v>26</v>
      </c>
      <c r="AL9" s="9" t="s">
        <v>27</v>
      </c>
      <c r="AM9" s="9" t="s">
        <v>28</v>
      </c>
      <c r="AN9" s="8" t="s">
        <v>29</v>
      </c>
      <c r="AO9" s="9" t="s">
        <v>30</v>
      </c>
      <c r="AP9" s="25" t="s">
        <v>31</v>
      </c>
      <c r="AQ9" s="10" t="s">
        <v>76</v>
      </c>
      <c r="AS9" s="11" t="s">
        <v>32</v>
      </c>
    </row>
    <row r="10" spans="1:45" ht="33.75" customHeight="1" thickBot="1" x14ac:dyDescent="0.3">
      <c r="A10" s="193">
        <v>1</v>
      </c>
      <c r="B10" s="194" t="s">
        <v>60</v>
      </c>
      <c r="C10" s="183" t="s">
        <v>64</v>
      </c>
      <c r="D10" s="184" t="s">
        <v>77</v>
      </c>
      <c r="E10" s="185">
        <v>1</v>
      </c>
      <c r="F10" s="40">
        <v>1</v>
      </c>
      <c r="G10" s="26" t="s">
        <v>79</v>
      </c>
      <c r="H10" s="148">
        <v>43132</v>
      </c>
      <c r="I10" s="148">
        <v>43465</v>
      </c>
      <c r="J10" s="45" t="s">
        <v>83</v>
      </c>
      <c r="K10" s="138" t="s">
        <v>70</v>
      </c>
      <c r="L10" s="44" t="s">
        <v>166</v>
      </c>
      <c r="M10" s="211"/>
      <c r="N10" s="212"/>
      <c r="O10" s="57">
        <v>0.08</v>
      </c>
      <c r="P10" s="57">
        <v>0.04</v>
      </c>
      <c r="Q10" s="57">
        <v>7.0000000000000007E-2</v>
      </c>
      <c r="R10" s="58">
        <v>7.0000000000000007E-2</v>
      </c>
      <c r="S10" s="59">
        <v>7.0000000000000007E-2</v>
      </c>
      <c r="T10" s="59">
        <v>7.0000000000000007E-2</v>
      </c>
      <c r="U10" s="59">
        <v>0.08</v>
      </c>
      <c r="V10" s="59">
        <v>0.1</v>
      </c>
      <c r="W10" s="59">
        <v>0.12</v>
      </c>
      <c r="X10" s="59">
        <v>0.12</v>
      </c>
      <c r="Y10" s="59">
        <v>0.12</v>
      </c>
      <c r="Z10" s="149">
        <v>0.06</v>
      </c>
      <c r="AA10" s="150">
        <f>SUM(O10:Z10)</f>
        <v>1</v>
      </c>
      <c r="AB10" s="151">
        <v>0</v>
      </c>
      <c r="AC10" s="12"/>
      <c r="AD10" s="152">
        <v>0</v>
      </c>
      <c r="AE10" s="153">
        <v>0</v>
      </c>
      <c r="AF10" s="153">
        <v>0</v>
      </c>
      <c r="AG10" s="153">
        <v>0</v>
      </c>
      <c r="AH10" s="153">
        <v>0</v>
      </c>
      <c r="AI10" s="153">
        <v>0</v>
      </c>
      <c r="AJ10" s="154">
        <v>12769800</v>
      </c>
      <c r="AK10" s="154">
        <v>0</v>
      </c>
      <c r="AL10" s="154">
        <v>0</v>
      </c>
      <c r="AM10" s="154">
        <v>28686240</v>
      </c>
      <c r="AN10" s="154">
        <v>0</v>
      </c>
      <c r="AO10" s="154">
        <v>798193000</v>
      </c>
      <c r="AP10" s="155"/>
      <c r="AQ10" s="156">
        <f>SUM(AD10:AO10)</f>
        <v>839649040</v>
      </c>
      <c r="AR10" s="12"/>
      <c r="AS10" s="157"/>
    </row>
    <row r="11" spans="1:45" ht="33.75" customHeight="1" thickBot="1" x14ac:dyDescent="0.3">
      <c r="A11" s="193"/>
      <c r="B11" s="194"/>
      <c r="C11" s="183"/>
      <c r="D11" s="184"/>
      <c r="E11" s="184"/>
      <c r="F11" s="40">
        <v>2</v>
      </c>
      <c r="G11" s="26" t="s">
        <v>80</v>
      </c>
      <c r="H11" s="148">
        <v>43132</v>
      </c>
      <c r="I11" s="148">
        <v>43465</v>
      </c>
      <c r="J11" s="45" t="s">
        <v>83</v>
      </c>
      <c r="K11" s="138" t="s">
        <v>70</v>
      </c>
      <c r="L11" s="44" t="s">
        <v>165</v>
      </c>
      <c r="M11" s="205"/>
      <c r="N11" s="192"/>
      <c r="O11" s="57">
        <v>7.0000000000000007E-2</v>
      </c>
      <c r="P11" s="57">
        <v>0.08</v>
      </c>
      <c r="Q11" s="57">
        <v>0.08</v>
      </c>
      <c r="R11" s="58">
        <v>7.0000000000000007E-2</v>
      </c>
      <c r="S11" s="59">
        <v>7.0000000000000007E-2</v>
      </c>
      <c r="T11" s="59">
        <v>7.0000000000000007E-2</v>
      </c>
      <c r="U11" s="59">
        <v>0.08</v>
      </c>
      <c r="V11" s="59">
        <v>0.09</v>
      </c>
      <c r="W11" s="59">
        <v>0.14000000000000001</v>
      </c>
      <c r="X11" s="61">
        <v>0.15</v>
      </c>
      <c r="Y11" s="61">
        <v>0.1</v>
      </c>
      <c r="Z11" s="65">
        <v>0</v>
      </c>
      <c r="AA11" s="150">
        <f>SUM(O11:Z11)</f>
        <v>1</v>
      </c>
      <c r="AB11" s="158">
        <v>0</v>
      </c>
      <c r="AC11" s="12"/>
      <c r="AD11" s="159">
        <v>0</v>
      </c>
      <c r="AE11" s="160">
        <v>0</v>
      </c>
      <c r="AF11" s="160">
        <v>0</v>
      </c>
      <c r="AG11" s="160">
        <v>0</v>
      </c>
      <c r="AH11" s="160">
        <v>0</v>
      </c>
      <c r="AI11" s="160">
        <v>0</v>
      </c>
      <c r="AJ11" s="161">
        <v>58656987</v>
      </c>
      <c r="AK11" s="161">
        <v>234627947</v>
      </c>
      <c r="AL11" s="161">
        <v>293284934</v>
      </c>
      <c r="AM11" s="161">
        <v>0</v>
      </c>
      <c r="AN11" s="161">
        <v>0</v>
      </c>
      <c r="AO11" s="161">
        <v>0</v>
      </c>
      <c r="AP11" s="162"/>
      <c r="AQ11" s="156">
        <f>SUM(AD11:AO11)</f>
        <v>586569868</v>
      </c>
      <c r="AR11" s="12"/>
      <c r="AS11" s="62"/>
    </row>
    <row r="12" spans="1:45" ht="33.75" customHeight="1" thickBot="1" x14ac:dyDescent="0.3">
      <c r="A12" s="193">
        <v>2</v>
      </c>
      <c r="B12" s="194" t="s">
        <v>60</v>
      </c>
      <c r="C12" s="183" t="s">
        <v>64</v>
      </c>
      <c r="D12" s="184" t="s">
        <v>78</v>
      </c>
      <c r="E12" s="185">
        <v>1</v>
      </c>
      <c r="F12" s="40">
        <v>1</v>
      </c>
      <c r="G12" s="26" t="s">
        <v>81</v>
      </c>
      <c r="H12" s="148">
        <v>43101</v>
      </c>
      <c r="I12" s="148">
        <v>43465</v>
      </c>
      <c r="J12" s="45" t="s">
        <v>84</v>
      </c>
      <c r="K12" s="138" t="s">
        <v>38</v>
      </c>
      <c r="L12" s="44" t="s">
        <v>165</v>
      </c>
      <c r="M12" s="205"/>
      <c r="N12" s="192"/>
      <c r="O12" s="57">
        <v>0.08</v>
      </c>
      <c r="P12" s="57">
        <v>0.08</v>
      </c>
      <c r="Q12" s="57">
        <v>0.08</v>
      </c>
      <c r="R12" s="58">
        <v>0.08</v>
      </c>
      <c r="S12" s="59">
        <v>0.08</v>
      </c>
      <c r="T12" s="59">
        <v>7.0000000000000007E-2</v>
      </c>
      <c r="U12" s="59">
        <v>7.0000000000000007E-2</v>
      </c>
      <c r="V12" s="59">
        <v>0.09</v>
      </c>
      <c r="W12" s="59">
        <v>0.11</v>
      </c>
      <c r="X12" s="61">
        <v>0.1</v>
      </c>
      <c r="Y12" s="163">
        <v>0.1</v>
      </c>
      <c r="Z12" s="163">
        <v>0.06</v>
      </c>
      <c r="AA12" s="150">
        <f>SUM(O12:Z12)</f>
        <v>1</v>
      </c>
      <c r="AB12" s="158">
        <v>0</v>
      </c>
      <c r="AC12" s="12"/>
      <c r="AD12" s="159">
        <v>21970500</v>
      </c>
      <c r="AE12" s="160">
        <v>41926800</v>
      </c>
      <c r="AF12" s="160">
        <v>41926800</v>
      </c>
      <c r="AG12" s="160">
        <v>41926800</v>
      </c>
      <c r="AH12" s="160">
        <v>41926800</v>
      </c>
      <c r="AI12" s="160">
        <v>41926800</v>
      </c>
      <c r="AJ12" s="161">
        <v>41926800</v>
      </c>
      <c r="AK12" s="161">
        <v>41926800</v>
      </c>
      <c r="AL12" s="161">
        <v>45926800</v>
      </c>
      <c r="AM12" s="161">
        <v>73296799</v>
      </c>
      <c r="AN12" s="161">
        <v>78326800</v>
      </c>
      <c r="AO12" s="161">
        <v>55970668</v>
      </c>
      <c r="AP12" s="162"/>
      <c r="AQ12" s="156">
        <f>SUM(AD12:AO12)</f>
        <v>568979167</v>
      </c>
      <c r="AR12" s="12"/>
      <c r="AS12" s="62"/>
    </row>
    <row r="13" spans="1:45" ht="33.75" customHeight="1" x14ac:dyDescent="0.25">
      <c r="A13" s="193"/>
      <c r="B13" s="194"/>
      <c r="C13" s="183"/>
      <c r="D13" s="184"/>
      <c r="E13" s="184"/>
      <c r="F13" s="40">
        <v>2</v>
      </c>
      <c r="G13" s="26" t="s">
        <v>82</v>
      </c>
      <c r="H13" s="148">
        <v>43101</v>
      </c>
      <c r="I13" s="148">
        <v>43465</v>
      </c>
      <c r="J13" s="45" t="s">
        <v>85</v>
      </c>
      <c r="K13" s="138" t="s">
        <v>97</v>
      </c>
      <c r="L13" s="44" t="s">
        <v>165</v>
      </c>
      <c r="M13" s="205"/>
      <c r="N13" s="192"/>
      <c r="O13" s="57">
        <v>0.02</v>
      </c>
      <c r="P13" s="57">
        <v>0.1</v>
      </c>
      <c r="Q13" s="60">
        <v>0.08</v>
      </c>
      <c r="R13" s="58">
        <v>0.08</v>
      </c>
      <c r="S13" s="59">
        <v>0.08</v>
      </c>
      <c r="T13" s="59">
        <v>7.0000000000000007E-2</v>
      </c>
      <c r="U13" s="59">
        <v>7.0000000000000007E-2</v>
      </c>
      <c r="V13" s="59">
        <v>0.09</v>
      </c>
      <c r="W13" s="59">
        <v>0.12</v>
      </c>
      <c r="X13" s="61">
        <v>0.12</v>
      </c>
      <c r="Y13" s="163">
        <v>0.12</v>
      </c>
      <c r="Z13" s="163">
        <v>0.05</v>
      </c>
      <c r="AA13" s="150">
        <f>SUM(O13:Z13)</f>
        <v>1</v>
      </c>
      <c r="AB13" s="158">
        <v>0</v>
      </c>
      <c r="AC13" s="12"/>
      <c r="AD13" s="159">
        <v>38998649</v>
      </c>
      <c r="AE13" s="160">
        <v>38914465</v>
      </c>
      <c r="AF13" s="160">
        <v>38914465</v>
      </c>
      <c r="AG13" s="160">
        <v>32706995</v>
      </c>
      <c r="AH13" s="160">
        <v>29427681</v>
      </c>
      <c r="AI13" s="160">
        <v>32112190</v>
      </c>
      <c r="AJ13" s="161">
        <v>42063714</v>
      </c>
      <c r="AK13" s="161">
        <v>33061743</v>
      </c>
      <c r="AL13" s="161">
        <v>33061743</v>
      </c>
      <c r="AM13" s="161">
        <v>34161743</v>
      </c>
      <c r="AN13" s="161">
        <v>34561743</v>
      </c>
      <c r="AO13" s="161">
        <v>91561743</v>
      </c>
      <c r="AP13" s="162"/>
      <c r="AQ13" s="156">
        <f>SUM(AD13:AO13)</f>
        <v>479546874</v>
      </c>
      <c r="AR13" s="12"/>
      <c r="AS13" s="62"/>
    </row>
    <row r="14" spans="1:45" ht="33.75" customHeight="1" x14ac:dyDescent="0.25">
      <c r="A14" s="186">
        <v>3</v>
      </c>
      <c r="B14" s="171" t="s">
        <v>168</v>
      </c>
      <c r="C14" s="171" t="s">
        <v>169</v>
      </c>
      <c r="D14" s="171" t="s">
        <v>170</v>
      </c>
      <c r="E14" s="180">
        <v>1</v>
      </c>
      <c r="F14" s="42">
        <v>1</v>
      </c>
      <c r="G14" s="31" t="s">
        <v>221</v>
      </c>
      <c r="H14" s="78">
        <v>43131</v>
      </c>
      <c r="I14" s="78">
        <v>43190</v>
      </c>
      <c r="J14" s="80">
        <v>0</v>
      </c>
      <c r="K14" s="82"/>
      <c r="L14" s="81" t="s">
        <v>91</v>
      </c>
      <c r="M14" s="177"/>
      <c r="N14" s="170"/>
      <c r="O14" s="83">
        <v>1</v>
      </c>
      <c r="P14" s="89"/>
      <c r="Q14" s="89"/>
      <c r="R14" s="89"/>
      <c r="S14" s="89"/>
      <c r="T14" s="90"/>
      <c r="U14" s="90"/>
      <c r="V14" s="90"/>
      <c r="W14" s="90"/>
      <c r="X14" s="90"/>
      <c r="Y14" s="90"/>
      <c r="Z14" s="91"/>
      <c r="AA14" s="92">
        <v>1</v>
      </c>
      <c r="AB14" s="93"/>
      <c r="AC14" s="111"/>
      <c r="AD14" s="94"/>
      <c r="AE14" s="95"/>
      <c r="AF14" s="95"/>
      <c r="AG14" s="95"/>
      <c r="AH14" s="95"/>
      <c r="AI14" s="96"/>
      <c r="AJ14" s="96"/>
      <c r="AK14" s="96"/>
      <c r="AL14" s="96"/>
      <c r="AM14" s="96"/>
      <c r="AN14" s="96"/>
      <c r="AO14" s="96"/>
      <c r="AP14" s="97">
        <v>0</v>
      </c>
      <c r="AQ14" s="98"/>
      <c r="AR14" s="111"/>
      <c r="AS14" s="116" t="s">
        <v>204</v>
      </c>
    </row>
    <row r="15" spans="1:45" ht="33.75" customHeight="1" x14ac:dyDescent="0.25">
      <c r="A15" s="187"/>
      <c r="B15" s="172"/>
      <c r="C15" s="172"/>
      <c r="D15" s="172"/>
      <c r="E15" s="181"/>
      <c r="F15" s="42">
        <v>2</v>
      </c>
      <c r="G15" s="31" t="s">
        <v>222</v>
      </c>
      <c r="H15" s="79" t="s">
        <v>90</v>
      </c>
      <c r="I15" s="78">
        <v>43190</v>
      </c>
      <c r="J15" s="80">
        <v>0</v>
      </c>
      <c r="K15" s="82"/>
      <c r="L15" s="81" t="s">
        <v>92</v>
      </c>
      <c r="M15" s="177"/>
      <c r="N15" s="170"/>
      <c r="O15" s="99"/>
      <c r="P15" s="84">
        <v>1</v>
      </c>
      <c r="Q15" s="89"/>
      <c r="R15" s="89"/>
      <c r="S15" s="89"/>
      <c r="T15" s="90"/>
      <c r="U15" s="90"/>
      <c r="V15" s="90"/>
      <c r="W15" s="90"/>
      <c r="X15" s="90"/>
      <c r="Y15" s="90"/>
      <c r="Z15" s="91"/>
      <c r="AA15" s="92">
        <v>1</v>
      </c>
      <c r="AB15" s="93"/>
      <c r="AC15" s="111"/>
      <c r="AD15" s="94"/>
      <c r="AE15" s="95"/>
      <c r="AF15" s="95"/>
      <c r="AG15" s="95"/>
      <c r="AH15" s="95"/>
      <c r="AI15" s="96"/>
      <c r="AJ15" s="96"/>
      <c r="AK15" s="96"/>
      <c r="AL15" s="96"/>
      <c r="AM15" s="96"/>
      <c r="AN15" s="96"/>
      <c r="AO15" s="96"/>
      <c r="AP15" s="97">
        <v>0</v>
      </c>
      <c r="AQ15" s="98"/>
      <c r="AR15" s="111"/>
      <c r="AS15" s="116" t="s">
        <v>203</v>
      </c>
    </row>
    <row r="16" spans="1:45" ht="33.75" customHeight="1" x14ac:dyDescent="0.25">
      <c r="A16" s="187"/>
      <c r="B16" s="172"/>
      <c r="C16" s="172"/>
      <c r="D16" s="172"/>
      <c r="E16" s="181"/>
      <c r="F16" s="42">
        <v>3</v>
      </c>
      <c r="G16" s="31" t="s">
        <v>223</v>
      </c>
      <c r="H16" s="78">
        <v>43252</v>
      </c>
      <c r="I16" s="78">
        <v>43465</v>
      </c>
      <c r="J16" s="70">
        <v>200000000</v>
      </c>
      <c r="K16" s="82" t="s">
        <v>97</v>
      </c>
      <c r="L16" s="81" t="s">
        <v>208</v>
      </c>
      <c r="M16" s="177"/>
      <c r="N16" s="170"/>
      <c r="O16" s="99"/>
      <c r="P16" s="89"/>
      <c r="Q16" s="84"/>
      <c r="R16" s="89"/>
      <c r="S16" s="89"/>
      <c r="T16" s="85">
        <v>0.5</v>
      </c>
      <c r="U16" s="90"/>
      <c r="V16" s="90"/>
      <c r="W16" s="85">
        <v>0.3</v>
      </c>
      <c r="X16" s="90"/>
      <c r="Y16" s="90"/>
      <c r="Z16" s="142">
        <v>0.2</v>
      </c>
      <c r="AA16" s="92">
        <v>1</v>
      </c>
      <c r="AB16" s="109">
        <v>1</v>
      </c>
      <c r="AC16" s="111"/>
      <c r="AD16" s="94"/>
      <c r="AE16" s="95"/>
      <c r="AF16" s="95"/>
      <c r="AG16" s="95"/>
      <c r="AH16" s="95"/>
      <c r="AI16" s="96">
        <v>0</v>
      </c>
      <c r="AJ16" s="96"/>
      <c r="AK16" s="96"/>
      <c r="AL16" s="129">
        <v>48380000</v>
      </c>
      <c r="AM16" s="96"/>
      <c r="AN16" s="96"/>
      <c r="AO16" s="129">
        <f>200000000-AL16</f>
        <v>151620000</v>
      </c>
      <c r="AP16" s="97">
        <f>AL16+AO16</f>
        <v>200000000</v>
      </c>
      <c r="AQ16" s="130"/>
      <c r="AR16" s="111"/>
      <c r="AS16" s="116" t="s">
        <v>210</v>
      </c>
    </row>
    <row r="17" spans="1:45" ht="33.75" customHeight="1" x14ac:dyDescent="0.25">
      <c r="A17" s="186">
        <v>4</v>
      </c>
      <c r="B17" s="172"/>
      <c r="C17" s="171" t="s">
        <v>169</v>
      </c>
      <c r="D17" s="135"/>
      <c r="E17" s="34"/>
      <c r="F17" s="42">
        <v>1</v>
      </c>
      <c r="G17" s="31" t="s">
        <v>224</v>
      </c>
      <c r="H17" s="78">
        <v>43191</v>
      </c>
      <c r="I17" s="78">
        <v>43191</v>
      </c>
      <c r="J17" s="80">
        <v>0</v>
      </c>
      <c r="K17" s="82"/>
      <c r="L17" s="81" t="s">
        <v>171</v>
      </c>
      <c r="M17" s="177"/>
      <c r="N17" s="170"/>
      <c r="O17" s="100"/>
      <c r="P17" s="84">
        <v>1</v>
      </c>
      <c r="Q17" s="89"/>
      <c r="R17" s="89"/>
      <c r="S17" s="89"/>
      <c r="T17" s="90"/>
      <c r="U17" s="90"/>
      <c r="V17" s="90"/>
      <c r="W17" s="90"/>
      <c r="X17" s="90"/>
      <c r="Y17" s="90"/>
      <c r="Z17" s="90"/>
      <c r="AA17" s="92">
        <v>1</v>
      </c>
      <c r="AB17" s="93"/>
      <c r="AC17" s="111"/>
      <c r="AD17" s="94"/>
      <c r="AE17" s="95"/>
      <c r="AF17" s="95"/>
      <c r="AG17" s="95"/>
      <c r="AH17" s="95"/>
      <c r="AI17" s="96"/>
      <c r="AJ17" s="96"/>
      <c r="AK17" s="96"/>
      <c r="AL17" s="96"/>
      <c r="AM17" s="96"/>
      <c r="AN17" s="96"/>
      <c r="AO17" s="96"/>
      <c r="AP17" s="97">
        <v>0</v>
      </c>
      <c r="AQ17" s="98"/>
      <c r="AR17" s="111"/>
      <c r="AS17" s="116"/>
    </row>
    <row r="18" spans="1:45" ht="33.75" customHeight="1" x14ac:dyDescent="0.25">
      <c r="A18" s="187"/>
      <c r="B18" s="172"/>
      <c r="C18" s="172"/>
      <c r="D18" s="136" t="s">
        <v>176</v>
      </c>
      <c r="E18" s="35">
        <v>1</v>
      </c>
      <c r="F18" s="42">
        <v>2</v>
      </c>
      <c r="G18" s="31" t="s">
        <v>225</v>
      </c>
      <c r="H18" s="78">
        <v>43191</v>
      </c>
      <c r="I18" s="78">
        <v>43250</v>
      </c>
      <c r="J18" s="80">
        <v>0</v>
      </c>
      <c r="K18" s="82"/>
      <c r="L18" s="81" t="s">
        <v>172</v>
      </c>
      <c r="M18" s="177"/>
      <c r="N18" s="170"/>
      <c r="O18" s="100"/>
      <c r="P18" s="89"/>
      <c r="Q18" s="84">
        <v>0.25</v>
      </c>
      <c r="R18" s="89"/>
      <c r="S18" s="84">
        <v>0.75</v>
      </c>
      <c r="T18" s="90"/>
      <c r="U18" s="90"/>
      <c r="V18" s="90"/>
      <c r="W18" s="90"/>
      <c r="X18" s="90"/>
      <c r="Y18" s="90"/>
      <c r="Z18" s="90"/>
      <c r="AA18" s="92">
        <v>1</v>
      </c>
      <c r="AB18" s="93"/>
      <c r="AC18" s="111"/>
      <c r="AD18" s="94"/>
      <c r="AE18" s="95"/>
      <c r="AF18" s="95"/>
      <c r="AG18" s="95"/>
      <c r="AH18" s="95"/>
      <c r="AI18" s="96"/>
      <c r="AJ18" s="96"/>
      <c r="AK18" s="96"/>
      <c r="AL18" s="96"/>
      <c r="AM18" s="96"/>
      <c r="AN18" s="96"/>
      <c r="AO18" s="96"/>
      <c r="AP18" s="97">
        <v>0</v>
      </c>
      <c r="AQ18" s="98"/>
      <c r="AR18" s="111"/>
      <c r="AS18" s="116" t="s">
        <v>205</v>
      </c>
    </row>
    <row r="19" spans="1:45" ht="33.75" customHeight="1" x14ac:dyDescent="0.25">
      <c r="A19" s="188"/>
      <c r="B19" s="173"/>
      <c r="C19" s="173"/>
      <c r="D19" s="137"/>
      <c r="E19" s="36"/>
      <c r="F19" s="42">
        <v>3</v>
      </c>
      <c r="G19" s="31" t="s">
        <v>226</v>
      </c>
      <c r="H19" s="78">
        <v>43221</v>
      </c>
      <c r="I19" s="78">
        <v>43465</v>
      </c>
      <c r="J19" s="80">
        <v>0</v>
      </c>
      <c r="K19" s="82"/>
      <c r="L19" s="81" t="s">
        <v>173</v>
      </c>
      <c r="M19" s="177"/>
      <c r="N19" s="170"/>
      <c r="O19" s="99"/>
      <c r="P19" s="89"/>
      <c r="Q19" s="89"/>
      <c r="R19" s="89"/>
      <c r="S19" s="89"/>
      <c r="T19" s="85">
        <v>0.8</v>
      </c>
      <c r="U19" s="90"/>
      <c r="V19" s="90"/>
      <c r="W19" s="90"/>
      <c r="X19" s="90"/>
      <c r="Y19" s="90"/>
      <c r="Z19" s="85">
        <v>0.2</v>
      </c>
      <c r="AA19" s="92">
        <v>1</v>
      </c>
      <c r="AB19" s="93"/>
      <c r="AC19" s="111"/>
      <c r="AD19" s="94"/>
      <c r="AE19" s="95"/>
      <c r="AF19" s="95"/>
      <c r="AG19" s="95"/>
      <c r="AH19" s="95"/>
      <c r="AI19" s="96"/>
      <c r="AJ19" s="96"/>
      <c r="AK19" s="96"/>
      <c r="AL19" s="96"/>
      <c r="AM19" s="96"/>
      <c r="AN19" s="96"/>
      <c r="AO19" s="96"/>
      <c r="AP19" s="97">
        <v>0</v>
      </c>
      <c r="AQ19" s="98"/>
      <c r="AR19" s="111"/>
      <c r="AS19" s="116" t="s">
        <v>206</v>
      </c>
    </row>
    <row r="20" spans="1:45" ht="33.75" customHeight="1" x14ac:dyDescent="0.25">
      <c r="A20" s="189">
        <v>5</v>
      </c>
      <c r="B20" s="171" t="s">
        <v>168</v>
      </c>
      <c r="C20" s="171" t="s">
        <v>169</v>
      </c>
      <c r="D20" s="171" t="s">
        <v>86</v>
      </c>
      <c r="E20" s="180">
        <v>1</v>
      </c>
      <c r="F20" s="42">
        <v>1</v>
      </c>
      <c r="G20" s="31" t="s">
        <v>227</v>
      </c>
      <c r="H20" s="78">
        <v>43160</v>
      </c>
      <c r="I20" s="78">
        <v>43250</v>
      </c>
      <c r="J20" s="80">
        <v>0</v>
      </c>
      <c r="K20" s="82"/>
      <c r="L20" s="81" t="s">
        <v>93</v>
      </c>
      <c r="M20" s="177"/>
      <c r="N20" s="170"/>
      <c r="O20" s="86"/>
      <c r="P20" s="84"/>
      <c r="Q20" s="84">
        <v>1</v>
      </c>
      <c r="R20" s="84"/>
      <c r="S20" s="111"/>
      <c r="T20" s="84"/>
      <c r="U20" s="90"/>
      <c r="V20" s="90"/>
      <c r="W20" s="90"/>
      <c r="X20" s="90"/>
      <c r="Y20" s="90"/>
      <c r="Z20" s="90"/>
      <c r="AA20" s="109">
        <v>1</v>
      </c>
      <c r="AB20" s="93"/>
      <c r="AC20" s="111"/>
      <c r="AD20" s="94"/>
      <c r="AE20" s="95"/>
      <c r="AF20" s="95"/>
      <c r="AG20" s="95"/>
      <c r="AH20" s="95"/>
      <c r="AI20" s="96"/>
      <c r="AJ20" s="96"/>
      <c r="AK20" s="96"/>
      <c r="AL20" s="96"/>
      <c r="AM20" s="96"/>
      <c r="AN20" s="96"/>
      <c r="AO20" s="96"/>
      <c r="AP20" s="97">
        <v>0</v>
      </c>
      <c r="AQ20" s="98"/>
      <c r="AR20" s="111"/>
      <c r="AS20" s="116"/>
    </row>
    <row r="21" spans="1:45" ht="33.75" customHeight="1" x14ac:dyDescent="0.25">
      <c r="A21" s="190"/>
      <c r="B21" s="172"/>
      <c r="C21" s="172"/>
      <c r="D21" s="172"/>
      <c r="E21" s="181"/>
      <c r="F21" s="42">
        <v>2</v>
      </c>
      <c r="G21" s="31" t="s">
        <v>228</v>
      </c>
      <c r="H21" s="78">
        <v>43132</v>
      </c>
      <c r="I21" s="78">
        <v>43465</v>
      </c>
      <c r="J21" s="70">
        <v>200000000</v>
      </c>
      <c r="K21" s="82" t="s">
        <v>97</v>
      </c>
      <c r="L21" s="81" t="s">
        <v>207</v>
      </c>
      <c r="M21" s="177"/>
      <c r="N21" s="170"/>
      <c r="O21" s="86"/>
      <c r="P21" s="84"/>
      <c r="Q21" s="84">
        <v>0.1</v>
      </c>
      <c r="R21" s="84">
        <v>0.1</v>
      </c>
      <c r="S21" s="84">
        <v>0.2</v>
      </c>
      <c r="T21" s="85">
        <v>0.1</v>
      </c>
      <c r="U21" s="90"/>
      <c r="V21" s="85">
        <v>0.1</v>
      </c>
      <c r="W21" s="85">
        <v>0.1</v>
      </c>
      <c r="X21" s="85">
        <v>0.1</v>
      </c>
      <c r="Y21" s="85">
        <v>0.1</v>
      </c>
      <c r="Z21" s="85">
        <v>0.1</v>
      </c>
      <c r="AA21" s="109">
        <v>1</v>
      </c>
      <c r="AB21" s="93"/>
      <c r="AC21" s="111"/>
      <c r="AD21" s="94"/>
      <c r="AE21" s="95"/>
      <c r="AF21" s="95"/>
      <c r="AG21" s="143">
        <v>3860937</v>
      </c>
      <c r="AH21" s="143">
        <v>1908135</v>
      </c>
      <c r="AI21" s="144">
        <v>54334295</v>
      </c>
      <c r="AJ21" s="144">
        <v>2183409</v>
      </c>
      <c r="AK21" s="144">
        <v>19706833</v>
      </c>
      <c r="AL21" s="144">
        <v>471240</v>
      </c>
      <c r="AM21" s="144">
        <v>13225520</v>
      </c>
      <c r="AN21" s="144">
        <v>39753368</v>
      </c>
      <c r="AO21" s="144">
        <v>64556263</v>
      </c>
      <c r="AP21" s="97">
        <f>AO21+AN21+AM21+AL21+AK21+AJ21+AI21+AH21+AG21</f>
        <v>200000000</v>
      </c>
      <c r="AQ21" s="98"/>
      <c r="AR21" s="111"/>
      <c r="AS21" s="116" t="s">
        <v>209</v>
      </c>
    </row>
    <row r="22" spans="1:45" ht="33.75" customHeight="1" x14ac:dyDescent="0.25">
      <c r="A22" s="191"/>
      <c r="B22" s="173"/>
      <c r="C22" s="173"/>
      <c r="D22" s="173"/>
      <c r="E22" s="182"/>
      <c r="F22" s="42">
        <v>3</v>
      </c>
      <c r="G22" s="31" t="s">
        <v>87</v>
      </c>
      <c r="H22" s="78">
        <v>43132</v>
      </c>
      <c r="I22" s="78">
        <v>43465</v>
      </c>
      <c r="J22" s="80">
        <v>0</v>
      </c>
      <c r="K22" s="82"/>
      <c r="L22" s="81" t="s">
        <v>94</v>
      </c>
      <c r="M22" s="177"/>
      <c r="N22" s="170"/>
      <c r="O22" s="86"/>
      <c r="P22" s="84">
        <v>0.1</v>
      </c>
      <c r="Q22" s="84">
        <v>0.25</v>
      </c>
      <c r="R22" s="84"/>
      <c r="S22" s="84"/>
      <c r="T22" s="85">
        <v>0.25</v>
      </c>
      <c r="U22" s="85"/>
      <c r="V22" s="85"/>
      <c r="W22" s="85">
        <v>0.2</v>
      </c>
      <c r="X22" s="90"/>
      <c r="Y22" s="85">
        <v>0.2</v>
      </c>
      <c r="Z22" s="90"/>
      <c r="AA22" s="109">
        <v>1</v>
      </c>
      <c r="AB22" s="109"/>
      <c r="AC22" s="111"/>
      <c r="AD22" s="94"/>
      <c r="AE22" s="95"/>
      <c r="AF22" s="95"/>
      <c r="AG22" s="95"/>
      <c r="AH22" s="95"/>
      <c r="AI22" s="96"/>
      <c r="AJ22" s="96"/>
      <c r="AK22" s="96"/>
      <c r="AL22" s="129"/>
      <c r="AM22" s="96"/>
      <c r="AN22" s="96"/>
      <c r="AO22" s="96"/>
      <c r="AP22" s="97">
        <v>0</v>
      </c>
      <c r="AQ22" s="98"/>
      <c r="AR22" s="111"/>
      <c r="AS22" s="116" t="s">
        <v>211</v>
      </c>
    </row>
    <row r="23" spans="1:45" ht="33.75" customHeight="1" x14ac:dyDescent="0.25">
      <c r="A23" s="189">
        <v>6</v>
      </c>
      <c r="B23" s="171" t="s">
        <v>168</v>
      </c>
      <c r="C23" s="171" t="s">
        <v>169</v>
      </c>
      <c r="D23" s="171" t="s">
        <v>215</v>
      </c>
      <c r="E23" s="180">
        <v>1</v>
      </c>
      <c r="F23" s="42">
        <v>1</v>
      </c>
      <c r="G23" s="31" t="s">
        <v>213</v>
      </c>
      <c r="H23" s="78">
        <v>43160</v>
      </c>
      <c r="I23" s="78">
        <v>43465</v>
      </c>
      <c r="J23" s="80">
        <v>0</v>
      </c>
      <c r="K23" s="82"/>
      <c r="L23" s="81" t="s">
        <v>95</v>
      </c>
      <c r="M23" s="177"/>
      <c r="N23" s="170"/>
      <c r="O23" s="83">
        <v>0.1</v>
      </c>
      <c r="P23" s="84">
        <v>0.1</v>
      </c>
      <c r="Q23" s="84">
        <v>0.1</v>
      </c>
      <c r="R23" s="84">
        <v>0.1</v>
      </c>
      <c r="S23" s="84">
        <v>0.1</v>
      </c>
      <c r="T23" s="85">
        <v>0.1</v>
      </c>
      <c r="U23" s="90"/>
      <c r="V23" s="90"/>
      <c r="W23" s="90">
        <v>20</v>
      </c>
      <c r="X23" s="90"/>
      <c r="Y23" s="90">
        <v>20</v>
      </c>
      <c r="Z23" s="90"/>
      <c r="AA23" s="109">
        <v>1</v>
      </c>
      <c r="AB23" s="93"/>
      <c r="AC23" s="111"/>
      <c r="AD23" s="94"/>
      <c r="AE23" s="95"/>
      <c r="AF23" s="95"/>
      <c r="AG23" s="95"/>
      <c r="AH23" s="95"/>
      <c r="AI23" s="96"/>
      <c r="AJ23" s="96"/>
      <c r="AK23" s="96"/>
      <c r="AL23" s="96"/>
      <c r="AM23" s="96"/>
      <c r="AN23" s="96"/>
      <c r="AO23" s="96"/>
      <c r="AP23" s="97">
        <v>0</v>
      </c>
      <c r="AQ23" s="98"/>
      <c r="AR23" s="111"/>
      <c r="AS23" s="116" t="s">
        <v>212</v>
      </c>
    </row>
    <row r="24" spans="1:45" ht="33.75" customHeight="1" x14ac:dyDescent="0.25">
      <c r="A24" s="190"/>
      <c r="B24" s="172"/>
      <c r="C24" s="172"/>
      <c r="D24" s="172"/>
      <c r="E24" s="181"/>
      <c r="F24" s="42">
        <v>2</v>
      </c>
      <c r="G24" s="31" t="s">
        <v>88</v>
      </c>
      <c r="H24" s="78">
        <v>43160</v>
      </c>
      <c r="I24" s="78">
        <v>43465</v>
      </c>
      <c r="J24" s="80">
        <v>0</v>
      </c>
      <c r="K24" s="82"/>
      <c r="L24" s="81" t="s">
        <v>93</v>
      </c>
      <c r="M24" s="177"/>
      <c r="N24" s="170"/>
      <c r="O24" s="99"/>
      <c r="P24" s="89"/>
      <c r="Q24" s="89"/>
      <c r="R24" s="84">
        <v>0.5</v>
      </c>
      <c r="S24" s="84">
        <v>0</v>
      </c>
      <c r="T24" s="90"/>
      <c r="U24" s="90"/>
      <c r="V24" s="90"/>
      <c r="W24" s="90"/>
      <c r="X24" s="90"/>
      <c r="Y24" s="85">
        <v>0.5</v>
      </c>
      <c r="Z24" s="90"/>
      <c r="AA24" s="109">
        <v>1</v>
      </c>
      <c r="AB24" s="93"/>
      <c r="AC24" s="111"/>
      <c r="AD24" s="94"/>
      <c r="AE24" s="95"/>
      <c r="AF24" s="95"/>
      <c r="AG24" s="95"/>
      <c r="AH24" s="95"/>
      <c r="AI24" s="96"/>
      <c r="AJ24" s="96"/>
      <c r="AK24" s="96"/>
      <c r="AL24" s="96"/>
      <c r="AM24" s="96"/>
      <c r="AN24" s="96"/>
      <c r="AO24" s="96"/>
      <c r="AP24" s="97">
        <v>0</v>
      </c>
      <c r="AQ24" s="98"/>
      <c r="AR24" s="111"/>
      <c r="AS24" s="116" t="s">
        <v>214</v>
      </c>
    </row>
    <row r="25" spans="1:45" ht="33.75" customHeight="1" x14ac:dyDescent="0.25">
      <c r="A25" s="190"/>
      <c r="B25" s="172"/>
      <c r="C25" s="172"/>
      <c r="D25" s="172"/>
      <c r="E25" s="181"/>
      <c r="F25" s="42">
        <v>3</v>
      </c>
      <c r="G25" s="145" t="s">
        <v>216</v>
      </c>
      <c r="H25" s="78">
        <v>43252</v>
      </c>
      <c r="I25" s="78">
        <v>43405</v>
      </c>
      <c r="J25" s="80">
        <v>0</v>
      </c>
      <c r="K25" s="82"/>
      <c r="L25" s="81" t="s">
        <v>94</v>
      </c>
      <c r="M25" s="87"/>
      <c r="N25" s="88"/>
      <c r="O25" s="99"/>
      <c r="P25" s="89"/>
      <c r="Q25" s="84"/>
      <c r="R25" s="84"/>
      <c r="S25" s="84"/>
      <c r="T25" s="90"/>
      <c r="U25" s="90"/>
      <c r="V25" s="90"/>
      <c r="W25" s="90"/>
      <c r="X25" s="90"/>
      <c r="Y25" s="90"/>
      <c r="Z25" s="85">
        <v>1</v>
      </c>
      <c r="AA25" s="109">
        <v>1</v>
      </c>
      <c r="AB25" s="93"/>
      <c r="AC25" s="111"/>
      <c r="AD25" s="94"/>
      <c r="AE25" s="95"/>
      <c r="AF25" s="95"/>
      <c r="AG25" s="95"/>
      <c r="AH25" s="95"/>
      <c r="AI25" s="96"/>
      <c r="AJ25" s="96"/>
      <c r="AK25" s="96"/>
      <c r="AL25" s="96"/>
      <c r="AM25" s="96"/>
      <c r="AN25" s="96"/>
      <c r="AO25" s="96"/>
      <c r="AP25" s="97">
        <v>0</v>
      </c>
      <c r="AQ25" s="98"/>
      <c r="AR25" s="111"/>
      <c r="AS25" s="116" t="s">
        <v>217</v>
      </c>
    </row>
    <row r="26" spans="1:45" ht="33.75" customHeight="1" x14ac:dyDescent="0.25">
      <c r="A26" s="190"/>
      <c r="B26" s="172"/>
      <c r="C26" s="172"/>
      <c r="D26" s="172"/>
      <c r="E26" s="181"/>
      <c r="F26" s="42">
        <v>4</v>
      </c>
      <c r="G26" s="31" t="s">
        <v>218</v>
      </c>
      <c r="H26" s="78">
        <v>43221</v>
      </c>
      <c r="I26" s="78">
        <v>43462</v>
      </c>
      <c r="J26" s="71">
        <v>14154139</v>
      </c>
      <c r="K26" s="82" t="s">
        <v>97</v>
      </c>
      <c r="L26" s="81" t="s">
        <v>96</v>
      </c>
      <c r="M26" s="87"/>
      <c r="N26" s="88"/>
      <c r="O26" s="83"/>
      <c r="P26" s="84"/>
      <c r="Q26" s="84">
        <v>1</v>
      </c>
      <c r="R26" s="84"/>
      <c r="S26" s="84"/>
      <c r="T26" s="90"/>
      <c r="U26" s="90"/>
      <c r="V26" s="90"/>
      <c r="W26" s="90"/>
      <c r="X26" s="90"/>
      <c r="Y26" s="90"/>
      <c r="Z26" s="90"/>
      <c r="AA26" s="109">
        <v>1</v>
      </c>
      <c r="AB26" s="93"/>
      <c r="AC26" s="111"/>
      <c r="AD26" s="94"/>
      <c r="AE26" s="95"/>
      <c r="AF26" s="143">
        <v>14154139</v>
      </c>
      <c r="AG26" s="143"/>
      <c r="AH26" s="131"/>
      <c r="AI26" s="144"/>
      <c r="AJ26" s="96"/>
      <c r="AK26" s="96"/>
      <c r="AL26" s="96"/>
      <c r="AM26" s="96"/>
      <c r="AN26" s="96"/>
      <c r="AO26" s="96"/>
      <c r="AP26" s="97">
        <v>14154139</v>
      </c>
      <c r="AQ26" s="98"/>
      <c r="AR26" s="111"/>
      <c r="AS26" s="116" t="s">
        <v>229</v>
      </c>
    </row>
    <row r="27" spans="1:45" ht="33.75" customHeight="1" x14ac:dyDescent="0.25">
      <c r="A27" s="191"/>
      <c r="B27" s="173"/>
      <c r="C27" s="173"/>
      <c r="D27" s="173"/>
      <c r="E27" s="182"/>
      <c r="F27" s="42">
        <v>5</v>
      </c>
      <c r="G27" s="147" t="s">
        <v>89</v>
      </c>
      <c r="H27" s="78">
        <v>43191</v>
      </c>
      <c r="I27" s="78">
        <v>43465</v>
      </c>
      <c r="J27" s="70">
        <v>73000000</v>
      </c>
      <c r="K27" s="82" t="s">
        <v>97</v>
      </c>
      <c r="L27" s="81" t="s">
        <v>219</v>
      </c>
      <c r="M27" s="87"/>
      <c r="N27" s="88"/>
      <c r="O27" s="83"/>
      <c r="P27" s="84">
        <v>0.1</v>
      </c>
      <c r="Q27" s="84">
        <v>0.1</v>
      </c>
      <c r="R27" s="84">
        <v>0.1</v>
      </c>
      <c r="S27" s="84">
        <v>0.1</v>
      </c>
      <c r="T27" s="85">
        <v>0.1</v>
      </c>
      <c r="U27" s="85"/>
      <c r="V27" s="90"/>
      <c r="W27" s="85">
        <v>0.1</v>
      </c>
      <c r="X27" s="90"/>
      <c r="Y27" s="90"/>
      <c r="Z27" s="90"/>
      <c r="AA27" s="109">
        <v>0.6</v>
      </c>
      <c r="AB27" s="109">
        <v>0.6</v>
      </c>
      <c r="AC27" s="111"/>
      <c r="AD27" s="94"/>
      <c r="AE27" s="95"/>
      <c r="AF27" s="95"/>
      <c r="AG27" s="95"/>
      <c r="AH27" s="131"/>
      <c r="AI27" s="96"/>
      <c r="AJ27" s="96"/>
      <c r="AK27" s="96"/>
      <c r="AL27" s="96"/>
      <c r="AM27" s="96"/>
      <c r="AN27" s="96"/>
      <c r="AO27" s="96"/>
      <c r="AP27" s="97">
        <v>0</v>
      </c>
      <c r="AQ27" s="98"/>
      <c r="AR27" s="111"/>
      <c r="AS27" s="146" t="s">
        <v>220</v>
      </c>
    </row>
    <row r="28" spans="1:45" ht="107.25" customHeight="1" x14ac:dyDescent="0.25">
      <c r="A28" s="193">
        <v>7</v>
      </c>
      <c r="B28" s="194" t="s">
        <v>60</v>
      </c>
      <c r="C28" s="183" t="s">
        <v>64</v>
      </c>
      <c r="D28" s="184" t="s">
        <v>98</v>
      </c>
      <c r="E28" s="185">
        <v>1</v>
      </c>
      <c r="F28" s="40">
        <v>1</v>
      </c>
      <c r="G28" s="28" t="s">
        <v>99</v>
      </c>
      <c r="H28" s="29">
        <v>43160</v>
      </c>
      <c r="I28" s="29">
        <v>43434</v>
      </c>
      <c r="J28" s="164">
        <v>0</v>
      </c>
      <c r="K28" s="138"/>
      <c r="L28" s="44" t="s">
        <v>100</v>
      </c>
      <c r="M28" s="205"/>
      <c r="N28" s="192"/>
      <c r="O28" s="165"/>
      <c r="P28" s="24"/>
      <c r="Q28" s="56">
        <v>0.25</v>
      </c>
      <c r="R28" s="24"/>
      <c r="S28" s="65"/>
      <c r="T28" s="56">
        <v>0.25</v>
      </c>
      <c r="U28" s="65"/>
      <c r="V28" s="65"/>
      <c r="W28" s="61">
        <v>0.25</v>
      </c>
      <c r="X28" s="65"/>
      <c r="Y28" s="65"/>
      <c r="Z28" s="61">
        <v>0.25</v>
      </c>
      <c r="AA28" s="166">
        <v>1</v>
      </c>
      <c r="AB28" s="158">
        <v>0</v>
      </c>
      <c r="AC28" s="12"/>
      <c r="AD28" s="159"/>
      <c r="AE28" s="160"/>
      <c r="AF28" s="160"/>
      <c r="AG28" s="160"/>
      <c r="AH28" s="160"/>
      <c r="AI28" s="161"/>
      <c r="AJ28" s="161"/>
      <c r="AK28" s="161"/>
      <c r="AL28" s="161"/>
      <c r="AM28" s="161"/>
      <c r="AN28" s="161"/>
      <c r="AO28" s="161"/>
      <c r="AP28" s="162"/>
      <c r="AQ28" s="162">
        <v>0</v>
      </c>
      <c r="AR28" s="12"/>
      <c r="AS28" s="24" t="s">
        <v>230</v>
      </c>
    </row>
    <row r="29" spans="1:45" ht="89.25" x14ac:dyDescent="0.25">
      <c r="A29" s="193"/>
      <c r="B29" s="194"/>
      <c r="C29" s="183"/>
      <c r="D29" s="184"/>
      <c r="E29" s="184"/>
      <c r="F29" s="40">
        <v>2</v>
      </c>
      <c r="G29" s="28" t="s">
        <v>101</v>
      </c>
      <c r="H29" s="29">
        <v>43205</v>
      </c>
      <c r="I29" s="29">
        <v>43449</v>
      </c>
      <c r="J29" s="164">
        <v>0</v>
      </c>
      <c r="K29" s="138"/>
      <c r="L29" s="44" t="s">
        <v>102</v>
      </c>
      <c r="M29" s="205"/>
      <c r="N29" s="192"/>
      <c r="O29" s="165"/>
      <c r="P29" s="24"/>
      <c r="Q29" s="56">
        <v>0.25</v>
      </c>
      <c r="R29" s="24"/>
      <c r="S29" s="65"/>
      <c r="T29" s="56">
        <v>0.25</v>
      </c>
      <c r="U29" s="65"/>
      <c r="V29" s="65"/>
      <c r="W29" s="61">
        <v>0.25</v>
      </c>
      <c r="X29" s="65"/>
      <c r="Y29" s="65"/>
      <c r="Z29" s="61">
        <v>0.25</v>
      </c>
      <c r="AA29" s="166">
        <v>1</v>
      </c>
      <c r="AB29" s="158">
        <v>0</v>
      </c>
      <c r="AC29" s="12"/>
      <c r="AD29" s="159"/>
      <c r="AE29" s="160"/>
      <c r="AF29" s="160"/>
      <c r="AG29" s="160"/>
      <c r="AH29" s="160"/>
      <c r="AI29" s="161"/>
      <c r="AJ29" s="161"/>
      <c r="AK29" s="161"/>
      <c r="AL29" s="161"/>
      <c r="AM29" s="161"/>
      <c r="AN29" s="161"/>
      <c r="AO29" s="161"/>
      <c r="AP29" s="162"/>
      <c r="AQ29" s="162">
        <v>0</v>
      </c>
      <c r="AR29" s="12"/>
      <c r="AS29" s="24" t="s">
        <v>231</v>
      </c>
    </row>
    <row r="30" spans="1:45" ht="76.5" x14ac:dyDescent="0.25">
      <c r="A30" s="27">
        <v>8</v>
      </c>
      <c r="B30" s="37" t="s">
        <v>60</v>
      </c>
      <c r="C30" s="38" t="s">
        <v>64</v>
      </c>
      <c r="D30" s="40" t="s">
        <v>103</v>
      </c>
      <c r="E30" s="41">
        <v>1</v>
      </c>
      <c r="F30" s="40">
        <v>1</v>
      </c>
      <c r="G30" s="28" t="s">
        <v>104</v>
      </c>
      <c r="H30" s="29">
        <v>43205</v>
      </c>
      <c r="I30" s="29">
        <v>43449</v>
      </c>
      <c r="J30" s="164">
        <v>0</v>
      </c>
      <c r="K30" s="138"/>
      <c r="L30" s="44" t="s">
        <v>102</v>
      </c>
      <c r="M30" s="141"/>
      <c r="N30" s="139"/>
      <c r="O30" s="165"/>
      <c r="P30" s="24"/>
      <c r="Q30" s="24"/>
      <c r="R30" s="24"/>
      <c r="S30" s="65"/>
      <c r="T30" s="61">
        <v>0.5</v>
      </c>
      <c r="U30" s="65"/>
      <c r="V30" s="65"/>
      <c r="W30" s="61">
        <v>0.25</v>
      </c>
      <c r="X30" s="65"/>
      <c r="Y30" s="65"/>
      <c r="Z30" s="61">
        <v>0.25</v>
      </c>
      <c r="AA30" s="166">
        <v>1</v>
      </c>
      <c r="AB30" s="158">
        <v>0</v>
      </c>
      <c r="AC30" s="12"/>
      <c r="AD30" s="159"/>
      <c r="AE30" s="160"/>
      <c r="AF30" s="160"/>
      <c r="AG30" s="160"/>
      <c r="AH30" s="160"/>
      <c r="AI30" s="161"/>
      <c r="AJ30" s="161"/>
      <c r="AK30" s="161"/>
      <c r="AL30" s="161"/>
      <c r="AM30" s="161"/>
      <c r="AN30" s="161"/>
      <c r="AO30" s="161"/>
      <c r="AP30" s="162"/>
      <c r="AQ30" s="162">
        <v>0</v>
      </c>
      <c r="AR30" s="12"/>
      <c r="AS30" s="62" t="s">
        <v>232</v>
      </c>
    </row>
    <row r="31" spans="1:45" ht="25.5" customHeight="1" x14ac:dyDescent="0.25">
      <c r="A31" s="193">
        <v>9</v>
      </c>
      <c r="B31" s="213" t="s">
        <v>60</v>
      </c>
      <c r="C31" s="213" t="s">
        <v>64</v>
      </c>
      <c r="D31" s="171" t="s">
        <v>105</v>
      </c>
      <c r="E31" s="180">
        <v>1</v>
      </c>
      <c r="F31" s="140">
        <v>1</v>
      </c>
      <c r="G31" s="167" t="s">
        <v>233</v>
      </c>
      <c r="H31" s="105">
        <v>43160</v>
      </c>
      <c r="I31" s="105">
        <v>43465</v>
      </c>
      <c r="J31" s="126">
        <v>0</v>
      </c>
      <c r="K31" s="134"/>
      <c r="L31" s="104" t="s">
        <v>234</v>
      </c>
      <c r="M31" s="177" t="s">
        <v>39</v>
      </c>
      <c r="N31" s="170" t="s">
        <v>36</v>
      </c>
      <c r="O31" s="83">
        <v>0</v>
      </c>
      <c r="P31" s="84">
        <v>0</v>
      </c>
      <c r="Q31" s="84">
        <v>0.1</v>
      </c>
      <c r="R31" s="84">
        <v>0</v>
      </c>
      <c r="S31" s="84">
        <v>0</v>
      </c>
      <c r="T31" s="85">
        <v>0.4</v>
      </c>
      <c r="U31" s="84">
        <v>0.1</v>
      </c>
      <c r="V31" s="84">
        <v>0.1</v>
      </c>
      <c r="W31" s="84">
        <v>0</v>
      </c>
      <c r="X31" s="84">
        <v>0</v>
      </c>
      <c r="Y31" s="85">
        <v>0.2</v>
      </c>
      <c r="Z31" s="85">
        <v>0.1</v>
      </c>
      <c r="AA31" s="109">
        <f>+SUM(O31:Z31)</f>
        <v>0.99999999999999989</v>
      </c>
      <c r="AB31" s="109">
        <f>+AA31</f>
        <v>0.99999999999999989</v>
      </c>
      <c r="AC31" s="111"/>
      <c r="AD31" s="112">
        <v>0</v>
      </c>
      <c r="AE31" s="113">
        <v>0</v>
      </c>
      <c r="AF31" s="113">
        <v>0</v>
      </c>
      <c r="AG31" s="113">
        <v>0</v>
      </c>
      <c r="AH31" s="113">
        <v>0</v>
      </c>
      <c r="AI31" s="114">
        <v>0</v>
      </c>
      <c r="AJ31" s="114">
        <v>0</v>
      </c>
      <c r="AK31" s="114">
        <v>0</v>
      </c>
      <c r="AL31" s="114">
        <v>0</v>
      </c>
      <c r="AM31" s="114">
        <v>0</v>
      </c>
      <c r="AN31" s="114">
        <v>0</v>
      </c>
      <c r="AO31" s="114">
        <v>0</v>
      </c>
      <c r="AP31" s="115">
        <v>0</v>
      </c>
      <c r="AQ31" s="115">
        <v>0</v>
      </c>
      <c r="AR31" s="111"/>
      <c r="AS31" s="116" t="s">
        <v>235</v>
      </c>
    </row>
    <row r="32" spans="1:45" ht="51" x14ac:dyDescent="0.25">
      <c r="A32" s="193"/>
      <c r="B32" s="213"/>
      <c r="C32" s="213"/>
      <c r="D32" s="172"/>
      <c r="E32" s="172"/>
      <c r="F32" s="140">
        <v>2</v>
      </c>
      <c r="G32" s="101" t="s">
        <v>174</v>
      </c>
      <c r="H32" s="105">
        <v>43102</v>
      </c>
      <c r="I32" s="105">
        <v>43465</v>
      </c>
      <c r="J32" s="126">
        <v>0</v>
      </c>
      <c r="K32" s="134"/>
      <c r="L32" s="104" t="s">
        <v>120</v>
      </c>
      <c r="M32" s="177"/>
      <c r="N32" s="170"/>
      <c r="O32" s="83">
        <v>0.08</v>
      </c>
      <c r="P32" s="84">
        <v>0.08</v>
      </c>
      <c r="Q32" s="84">
        <v>0.08</v>
      </c>
      <c r="R32" s="84">
        <v>0.08</v>
      </c>
      <c r="S32" s="84">
        <v>0.08</v>
      </c>
      <c r="T32" s="84">
        <v>0.08</v>
      </c>
      <c r="U32" s="84">
        <v>0.08</v>
      </c>
      <c r="V32" s="84">
        <v>0.08</v>
      </c>
      <c r="W32" s="84">
        <v>0.08</v>
      </c>
      <c r="X32" s="85">
        <v>0.1</v>
      </c>
      <c r="Y32" s="85">
        <v>0.1</v>
      </c>
      <c r="Z32" s="85">
        <v>0.08</v>
      </c>
      <c r="AA32" s="109">
        <f>SUM(O32:Z32)</f>
        <v>0.99999999999999989</v>
      </c>
      <c r="AB32" s="109">
        <f t="shared" ref="AB32:AB45" si="0">+AA32</f>
        <v>0.99999999999999989</v>
      </c>
      <c r="AC32" s="111"/>
      <c r="AD32" s="112">
        <v>0</v>
      </c>
      <c r="AE32" s="113">
        <v>0</v>
      </c>
      <c r="AF32" s="113">
        <v>0</v>
      </c>
      <c r="AG32" s="113">
        <v>0</v>
      </c>
      <c r="AH32" s="113">
        <v>0</v>
      </c>
      <c r="AI32" s="114">
        <v>0</v>
      </c>
      <c r="AJ32" s="114">
        <v>0</v>
      </c>
      <c r="AK32" s="114">
        <v>0</v>
      </c>
      <c r="AL32" s="114">
        <v>0</v>
      </c>
      <c r="AM32" s="114">
        <v>0</v>
      </c>
      <c r="AN32" s="114">
        <v>0</v>
      </c>
      <c r="AO32" s="114">
        <v>0</v>
      </c>
      <c r="AP32" s="115">
        <v>0</v>
      </c>
      <c r="AQ32" s="115">
        <v>0</v>
      </c>
      <c r="AR32" s="111"/>
      <c r="AS32" s="116" t="s">
        <v>197</v>
      </c>
    </row>
    <row r="33" spans="1:45" ht="25.5" x14ac:dyDescent="0.25">
      <c r="A33" s="193"/>
      <c r="B33" s="213"/>
      <c r="C33" s="213"/>
      <c r="D33" s="172"/>
      <c r="E33" s="172"/>
      <c r="F33" s="140">
        <v>3</v>
      </c>
      <c r="G33" s="101" t="s">
        <v>106</v>
      </c>
      <c r="H33" s="105">
        <v>43313</v>
      </c>
      <c r="I33" s="105">
        <v>43448</v>
      </c>
      <c r="J33" s="126">
        <v>0</v>
      </c>
      <c r="K33" s="134"/>
      <c r="L33" s="104" t="s">
        <v>121</v>
      </c>
      <c r="M33" s="177"/>
      <c r="N33" s="170"/>
      <c r="O33" s="83">
        <v>0</v>
      </c>
      <c r="P33" s="84">
        <v>0</v>
      </c>
      <c r="Q33" s="84">
        <v>0</v>
      </c>
      <c r="R33" s="84">
        <v>0</v>
      </c>
      <c r="S33" s="84">
        <v>0</v>
      </c>
      <c r="T33" s="84">
        <v>0</v>
      </c>
      <c r="U33" s="84">
        <v>0</v>
      </c>
      <c r="V33" s="84">
        <v>0</v>
      </c>
      <c r="W33" s="84">
        <v>0</v>
      </c>
      <c r="X33" s="85">
        <v>0</v>
      </c>
      <c r="Y33" s="85">
        <v>0</v>
      </c>
      <c r="Z33" s="85">
        <v>1</v>
      </c>
      <c r="AA33" s="109">
        <f t="shared" ref="AA33:AA44" si="1">+SUM(O33:Z33)</f>
        <v>1</v>
      </c>
      <c r="AB33" s="109">
        <f t="shared" si="0"/>
        <v>1</v>
      </c>
      <c r="AC33" s="111"/>
      <c r="AD33" s="112">
        <v>0</v>
      </c>
      <c r="AE33" s="113">
        <v>0</v>
      </c>
      <c r="AF33" s="113">
        <v>0</v>
      </c>
      <c r="AG33" s="113">
        <v>0</v>
      </c>
      <c r="AH33" s="113">
        <v>0</v>
      </c>
      <c r="AI33" s="113">
        <v>0</v>
      </c>
      <c r="AJ33" s="113">
        <v>0</v>
      </c>
      <c r="AK33" s="113">
        <v>0</v>
      </c>
      <c r="AL33" s="113">
        <v>0</v>
      </c>
      <c r="AM33" s="113">
        <v>0</v>
      </c>
      <c r="AN33" s="113">
        <v>0</v>
      </c>
      <c r="AO33" s="113">
        <v>0</v>
      </c>
      <c r="AP33" s="115">
        <v>0</v>
      </c>
      <c r="AQ33" s="115">
        <v>0</v>
      </c>
      <c r="AR33" s="111"/>
      <c r="AS33" s="62" t="s">
        <v>236</v>
      </c>
    </row>
    <row r="34" spans="1:45" ht="38.25" x14ac:dyDescent="0.25">
      <c r="A34" s="193"/>
      <c r="B34" s="213"/>
      <c r="C34" s="213"/>
      <c r="D34" s="173"/>
      <c r="E34" s="173"/>
      <c r="F34" s="140">
        <v>4</v>
      </c>
      <c r="G34" s="167" t="s">
        <v>175</v>
      </c>
      <c r="H34" s="105">
        <v>43256</v>
      </c>
      <c r="I34" s="105">
        <v>43465</v>
      </c>
      <c r="J34" s="126">
        <v>153971720</v>
      </c>
      <c r="K34" s="134" t="s">
        <v>97</v>
      </c>
      <c r="L34" s="104" t="s">
        <v>122</v>
      </c>
      <c r="M34" s="177"/>
      <c r="N34" s="170"/>
      <c r="O34" s="83">
        <v>0</v>
      </c>
      <c r="P34" s="84">
        <v>0</v>
      </c>
      <c r="Q34" s="84">
        <v>0</v>
      </c>
      <c r="R34" s="84">
        <v>0</v>
      </c>
      <c r="S34" s="84">
        <v>0</v>
      </c>
      <c r="T34" s="85">
        <v>0</v>
      </c>
      <c r="U34" s="85">
        <v>0</v>
      </c>
      <c r="V34" s="85">
        <v>0.3</v>
      </c>
      <c r="W34" s="85">
        <v>0</v>
      </c>
      <c r="X34" s="85">
        <v>0.6</v>
      </c>
      <c r="Y34" s="85">
        <v>0.1</v>
      </c>
      <c r="Z34" s="85">
        <v>0</v>
      </c>
      <c r="AA34" s="109">
        <f t="shared" si="1"/>
        <v>0.99999999999999989</v>
      </c>
      <c r="AB34" s="109">
        <f t="shared" si="0"/>
        <v>0.99999999999999989</v>
      </c>
      <c r="AC34" s="111"/>
      <c r="AD34" s="112">
        <v>0</v>
      </c>
      <c r="AE34" s="113">
        <v>0</v>
      </c>
      <c r="AF34" s="113">
        <v>0</v>
      </c>
      <c r="AG34" s="113">
        <v>0</v>
      </c>
      <c r="AH34" s="113">
        <v>0</v>
      </c>
      <c r="AI34" s="114">
        <v>0</v>
      </c>
      <c r="AJ34" s="114">
        <v>0</v>
      </c>
      <c r="AK34" s="114">
        <v>46191516</v>
      </c>
      <c r="AL34" s="114">
        <v>0</v>
      </c>
      <c r="AM34" s="114">
        <v>46191516</v>
      </c>
      <c r="AN34" s="114">
        <v>0</v>
      </c>
      <c r="AO34" s="114">
        <v>0</v>
      </c>
      <c r="AP34" s="168">
        <v>0.6</v>
      </c>
      <c r="AQ34" s="115">
        <f>+AM34+AK34</f>
        <v>92383032</v>
      </c>
      <c r="AR34" s="111"/>
      <c r="AS34" s="116" t="s">
        <v>237</v>
      </c>
    </row>
    <row r="35" spans="1:45" ht="25.5" x14ac:dyDescent="0.25">
      <c r="A35" s="193">
        <v>10</v>
      </c>
      <c r="B35" s="213" t="s">
        <v>60</v>
      </c>
      <c r="C35" s="213" t="s">
        <v>64</v>
      </c>
      <c r="D35" s="171" t="s">
        <v>107</v>
      </c>
      <c r="E35" s="180">
        <v>1</v>
      </c>
      <c r="F35" s="140">
        <v>1</v>
      </c>
      <c r="G35" s="101" t="s">
        <v>108</v>
      </c>
      <c r="H35" s="105">
        <v>43102</v>
      </c>
      <c r="I35" s="105">
        <v>43465</v>
      </c>
      <c r="J35" s="127">
        <v>0</v>
      </c>
      <c r="K35" s="134"/>
      <c r="L35" s="104" t="s">
        <v>123</v>
      </c>
      <c r="M35" s="177" t="s">
        <v>39</v>
      </c>
      <c r="N35" s="170" t="s">
        <v>36</v>
      </c>
      <c r="O35" s="83">
        <v>0.08</v>
      </c>
      <c r="P35" s="84">
        <v>0.08</v>
      </c>
      <c r="Q35" s="84">
        <v>0.12</v>
      </c>
      <c r="R35" s="84">
        <v>0.08</v>
      </c>
      <c r="S35" s="84">
        <v>0.08</v>
      </c>
      <c r="T35" s="84">
        <v>0.08</v>
      </c>
      <c r="U35" s="84">
        <v>0.08</v>
      </c>
      <c r="V35" s="84">
        <v>0.08</v>
      </c>
      <c r="W35" s="84">
        <v>0.08</v>
      </c>
      <c r="X35" s="85">
        <v>0.08</v>
      </c>
      <c r="Y35" s="85">
        <v>0.08</v>
      </c>
      <c r="Z35" s="85">
        <v>0.08</v>
      </c>
      <c r="AA35" s="109">
        <f t="shared" si="1"/>
        <v>0.99999999999999978</v>
      </c>
      <c r="AB35" s="109">
        <f t="shared" si="0"/>
        <v>0.99999999999999978</v>
      </c>
      <c r="AC35" s="111"/>
      <c r="AD35" s="112">
        <v>0</v>
      </c>
      <c r="AE35" s="113">
        <v>0</v>
      </c>
      <c r="AF35" s="113">
        <v>0</v>
      </c>
      <c r="AG35" s="113">
        <v>0</v>
      </c>
      <c r="AH35" s="113">
        <v>0</v>
      </c>
      <c r="AI35" s="114">
        <v>0</v>
      </c>
      <c r="AJ35" s="114">
        <v>0</v>
      </c>
      <c r="AK35" s="114">
        <v>0</v>
      </c>
      <c r="AL35" s="114">
        <v>0</v>
      </c>
      <c r="AM35" s="114">
        <v>0</v>
      </c>
      <c r="AN35" s="114">
        <v>0</v>
      </c>
      <c r="AO35" s="114">
        <v>0</v>
      </c>
      <c r="AP35" s="115">
        <v>0</v>
      </c>
      <c r="AQ35" s="115">
        <v>0</v>
      </c>
      <c r="AR35" s="111"/>
      <c r="AS35" s="116" t="s">
        <v>198</v>
      </c>
    </row>
    <row r="36" spans="1:45" ht="76.5" x14ac:dyDescent="0.25">
      <c r="A36" s="193"/>
      <c r="B36" s="213"/>
      <c r="C36" s="213"/>
      <c r="D36" s="172"/>
      <c r="E36" s="172"/>
      <c r="F36" s="140">
        <v>2</v>
      </c>
      <c r="G36" s="101" t="s">
        <v>109</v>
      </c>
      <c r="H36" s="105">
        <v>43252</v>
      </c>
      <c r="I36" s="105">
        <v>43465</v>
      </c>
      <c r="J36" s="127">
        <v>0</v>
      </c>
      <c r="K36" s="134"/>
      <c r="L36" s="104" t="s">
        <v>124</v>
      </c>
      <c r="M36" s="177"/>
      <c r="N36" s="170"/>
      <c r="O36" s="83">
        <v>0</v>
      </c>
      <c r="P36" s="84">
        <v>0</v>
      </c>
      <c r="Q36" s="84">
        <v>0</v>
      </c>
      <c r="R36" s="84">
        <v>0</v>
      </c>
      <c r="S36" s="84">
        <v>0.5</v>
      </c>
      <c r="T36" s="85">
        <v>0</v>
      </c>
      <c r="U36" s="85">
        <v>0</v>
      </c>
      <c r="V36" s="85">
        <v>0</v>
      </c>
      <c r="W36" s="85">
        <v>0</v>
      </c>
      <c r="X36" s="85">
        <v>0</v>
      </c>
      <c r="Y36" s="85">
        <v>0</v>
      </c>
      <c r="Z36" s="85">
        <v>0.5</v>
      </c>
      <c r="AA36" s="109">
        <f t="shared" si="1"/>
        <v>1</v>
      </c>
      <c r="AB36" s="109">
        <f t="shared" si="0"/>
        <v>1</v>
      </c>
      <c r="AC36" s="111"/>
      <c r="AD36" s="112">
        <v>0</v>
      </c>
      <c r="AE36" s="113">
        <v>0</v>
      </c>
      <c r="AF36" s="113">
        <v>0</v>
      </c>
      <c r="AG36" s="113">
        <v>0</v>
      </c>
      <c r="AH36" s="113">
        <v>0</v>
      </c>
      <c r="AI36" s="114">
        <v>0</v>
      </c>
      <c r="AJ36" s="114">
        <v>0</v>
      </c>
      <c r="AK36" s="114">
        <v>0</v>
      </c>
      <c r="AL36" s="114">
        <v>0</v>
      </c>
      <c r="AM36" s="114">
        <v>0</v>
      </c>
      <c r="AN36" s="114">
        <v>0</v>
      </c>
      <c r="AO36" s="114">
        <v>0</v>
      </c>
      <c r="AP36" s="115">
        <v>0</v>
      </c>
      <c r="AQ36" s="115">
        <v>0</v>
      </c>
      <c r="AR36" s="111"/>
      <c r="AS36" s="116" t="s">
        <v>238</v>
      </c>
    </row>
    <row r="37" spans="1:45" ht="25.5" x14ac:dyDescent="0.25">
      <c r="A37" s="193"/>
      <c r="B37" s="213"/>
      <c r="C37" s="213"/>
      <c r="D37" s="172"/>
      <c r="E37" s="172"/>
      <c r="F37" s="140">
        <v>3</v>
      </c>
      <c r="G37" s="101" t="s">
        <v>110</v>
      </c>
      <c r="H37" s="105">
        <v>43252</v>
      </c>
      <c r="I37" s="105">
        <v>43448</v>
      </c>
      <c r="J37" s="127">
        <v>0</v>
      </c>
      <c r="K37" s="134"/>
      <c r="L37" s="104" t="s">
        <v>125</v>
      </c>
      <c r="M37" s="177"/>
      <c r="N37" s="170"/>
      <c r="O37" s="83">
        <v>0</v>
      </c>
      <c r="P37" s="84">
        <v>0</v>
      </c>
      <c r="Q37" s="84">
        <v>0</v>
      </c>
      <c r="R37" s="84">
        <v>0</v>
      </c>
      <c r="S37" s="84">
        <v>0</v>
      </c>
      <c r="T37" s="85">
        <v>0.5</v>
      </c>
      <c r="U37" s="85">
        <v>0.25</v>
      </c>
      <c r="V37" s="85">
        <v>0.25</v>
      </c>
      <c r="W37" s="85">
        <v>0</v>
      </c>
      <c r="X37" s="85">
        <v>0</v>
      </c>
      <c r="Y37" s="85">
        <v>0</v>
      </c>
      <c r="Z37" s="85">
        <v>0</v>
      </c>
      <c r="AA37" s="109">
        <f t="shared" si="1"/>
        <v>1</v>
      </c>
      <c r="AB37" s="109">
        <f t="shared" si="0"/>
        <v>1</v>
      </c>
      <c r="AC37" s="111"/>
      <c r="AD37" s="112">
        <v>0</v>
      </c>
      <c r="AE37" s="113">
        <v>0</v>
      </c>
      <c r="AF37" s="113">
        <v>0</v>
      </c>
      <c r="AG37" s="113">
        <v>0</v>
      </c>
      <c r="AH37" s="113">
        <v>0</v>
      </c>
      <c r="AI37" s="114">
        <v>0</v>
      </c>
      <c r="AJ37" s="114">
        <v>0</v>
      </c>
      <c r="AK37" s="114">
        <v>0</v>
      </c>
      <c r="AL37" s="114">
        <v>0</v>
      </c>
      <c r="AM37" s="114">
        <v>0</v>
      </c>
      <c r="AN37" s="114">
        <v>0</v>
      </c>
      <c r="AO37" s="114">
        <v>0</v>
      </c>
      <c r="AP37" s="115"/>
      <c r="AQ37" s="115">
        <v>0</v>
      </c>
      <c r="AR37" s="111"/>
      <c r="AS37" s="116"/>
    </row>
    <row r="38" spans="1:45" ht="24.95" customHeight="1" x14ac:dyDescent="0.25">
      <c r="A38" s="193"/>
      <c r="B38" s="213"/>
      <c r="C38" s="213"/>
      <c r="D38" s="172"/>
      <c r="E38" s="172"/>
      <c r="F38" s="140">
        <v>4</v>
      </c>
      <c r="G38" s="101" t="s">
        <v>111</v>
      </c>
      <c r="H38" s="105">
        <v>43192</v>
      </c>
      <c r="I38" s="105">
        <v>43342</v>
      </c>
      <c r="J38" s="127">
        <v>0</v>
      </c>
      <c r="K38" s="134"/>
      <c r="L38" s="104" t="s">
        <v>126</v>
      </c>
      <c r="M38" s="177"/>
      <c r="N38" s="170"/>
      <c r="O38" s="83">
        <v>0</v>
      </c>
      <c r="P38" s="84">
        <v>0</v>
      </c>
      <c r="Q38" s="84">
        <v>0</v>
      </c>
      <c r="R38" s="84">
        <v>0</v>
      </c>
      <c r="S38" s="85">
        <v>0.3</v>
      </c>
      <c r="T38" s="84">
        <v>0</v>
      </c>
      <c r="U38" s="84">
        <v>0.7</v>
      </c>
      <c r="V38" s="85">
        <v>0</v>
      </c>
      <c r="W38" s="85">
        <v>0</v>
      </c>
      <c r="X38" s="85">
        <v>0</v>
      </c>
      <c r="Y38" s="85">
        <v>0</v>
      </c>
      <c r="Z38" s="85">
        <v>0</v>
      </c>
      <c r="AA38" s="109">
        <f t="shared" si="1"/>
        <v>1</v>
      </c>
      <c r="AB38" s="109">
        <f t="shared" si="0"/>
        <v>1</v>
      </c>
      <c r="AC38" s="111"/>
      <c r="AD38" s="112">
        <v>0</v>
      </c>
      <c r="AE38" s="113">
        <v>0</v>
      </c>
      <c r="AF38" s="113">
        <v>0</v>
      </c>
      <c r="AG38" s="113">
        <v>0</v>
      </c>
      <c r="AH38" s="113">
        <v>0</v>
      </c>
      <c r="AI38" s="114">
        <v>0</v>
      </c>
      <c r="AJ38" s="114">
        <v>0</v>
      </c>
      <c r="AK38" s="114">
        <v>0</v>
      </c>
      <c r="AL38" s="114">
        <v>0</v>
      </c>
      <c r="AM38" s="114">
        <v>0</v>
      </c>
      <c r="AN38" s="114">
        <v>0</v>
      </c>
      <c r="AO38" s="114">
        <v>0</v>
      </c>
      <c r="AP38" s="115"/>
      <c r="AQ38" s="115">
        <v>0</v>
      </c>
      <c r="AR38" s="111"/>
      <c r="AS38" s="116"/>
    </row>
    <row r="39" spans="1:45" ht="38.25" x14ac:dyDescent="0.25">
      <c r="A39" s="193">
        <v>11</v>
      </c>
      <c r="B39" s="213" t="s">
        <v>60</v>
      </c>
      <c r="C39" s="213" t="s">
        <v>64</v>
      </c>
      <c r="D39" s="214" t="s">
        <v>112</v>
      </c>
      <c r="E39" s="215">
        <v>1</v>
      </c>
      <c r="F39" s="140">
        <v>1</v>
      </c>
      <c r="G39" s="101" t="s">
        <v>113</v>
      </c>
      <c r="H39" s="102">
        <v>43160</v>
      </c>
      <c r="I39" s="102">
        <v>43434</v>
      </c>
      <c r="J39" s="128">
        <v>0</v>
      </c>
      <c r="K39" s="134"/>
      <c r="L39" s="104" t="s">
        <v>127</v>
      </c>
      <c r="M39" s="177" t="s">
        <v>39</v>
      </c>
      <c r="N39" s="170" t="s">
        <v>34</v>
      </c>
      <c r="O39" s="83">
        <v>0</v>
      </c>
      <c r="P39" s="84">
        <v>0</v>
      </c>
      <c r="Q39" s="84">
        <v>0</v>
      </c>
      <c r="R39" s="84">
        <v>0</v>
      </c>
      <c r="S39" s="84">
        <v>0</v>
      </c>
      <c r="T39" s="84">
        <v>0</v>
      </c>
      <c r="U39" s="85">
        <v>0.5</v>
      </c>
      <c r="V39" s="85">
        <v>0</v>
      </c>
      <c r="W39" s="85">
        <v>0</v>
      </c>
      <c r="X39" s="85">
        <v>0.5</v>
      </c>
      <c r="Y39" s="85">
        <v>0</v>
      </c>
      <c r="Z39" s="85">
        <v>0</v>
      </c>
      <c r="AA39" s="109">
        <f t="shared" si="1"/>
        <v>1</v>
      </c>
      <c r="AB39" s="109">
        <f t="shared" si="0"/>
        <v>1</v>
      </c>
      <c r="AC39" s="111"/>
      <c r="AD39" s="112">
        <v>0</v>
      </c>
      <c r="AE39" s="113">
        <v>0</v>
      </c>
      <c r="AF39" s="113">
        <v>0</v>
      </c>
      <c r="AG39" s="113">
        <v>0</v>
      </c>
      <c r="AH39" s="113">
        <v>0</v>
      </c>
      <c r="AI39" s="114">
        <v>0</v>
      </c>
      <c r="AJ39" s="114">
        <v>0</v>
      </c>
      <c r="AK39" s="114">
        <v>0</v>
      </c>
      <c r="AL39" s="114">
        <v>0</v>
      </c>
      <c r="AM39" s="114">
        <v>0</v>
      </c>
      <c r="AN39" s="114">
        <v>0</v>
      </c>
      <c r="AO39" s="114">
        <v>0</v>
      </c>
      <c r="AP39" s="115"/>
      <c r="AQ39" s="115">
        <v>0</v>
      </c>
      <c r="AR39" s="111"/>
      <c r="AS39" s="116" t="s">
        <v>239</v>
      </c>
    </row>
    <row r="40" spans="1:45" ht="38.25" x14ac:dyDescent="0.25">
      <c r="A40" s="193"/>
      <c r="B40" s="213"/>
      <c r="C40" s="213"/>
      <c r="D40" s="214"/>
      <c r="E40" s="214"/>
      <c r="F40" s="140">
        <v>2</v>
      </c>
      <c r="G40" s="101" t="s">
        <v>114</v>
      </c>
      <c r="H40" s="102">
        <v>43160</v>
      </c>
      <c r="I40" s="102">
        <v>43434</v>
      </c>
      <c r="J40" s="128">
        <v>0</v>
      </c>
      <c r="K40" s="134"/>
      <c r="L40" s="104" t="s">
        <v>128</v>
      </c>
      <c r="M40" s="177"/>
      <c r="N40" s="170"/>
      <c r="O40" s="83">
        <v>0</v>
      </c>
      <c r="P40" s="84">
        <v>0</v>
      </c>
      <c r="Q40" s="84">
        <v>0.25</v>
      </c>
      <c r="R40" s="84">
        <v>0.08</v>
      </c>
      <c r="S40" s="84">
        <v>0.08</v>
      </c>
      <c r="T40" s="85">
        <v>0</v>
      </c>
      <c r="U40" s="85">
        <v>0.18</v>
      </c>
      <c r="V40" s="85">
        <v>0</v>
      </c>
      <c r="W40" s="85">
        <v>0.2</v>
      </c>
      <c r="X40" s="85">
        <v>0.15</v>
      </c>
      <c r="Y40" s="85">
        <v>0.06</v>
      </c>
      <c r="Z40" s="85">
        <v>0</v>
      </c>
      <c r="AA40" s="109">
        <f t="shared" si="1"/>
        <v>1</v>
      </c>
      <c r="AB40" s="109">
        <f t="shared" si="0"/>
        <v>1</v>
      </c>
      <c r="AC40" s="111"/>
      <c r="AD40" s="112">
        <v>0</v>
      </c>
      <c r="AE40" s="113">
        <v>0</v>
      </c>
      <c r="AF40" s="113">
        <v>0</v>
      </c>
      <c r="AG40" s="113">
        <v>0</v>
      </c>
      <c r="AH40" s="113">
        <v>0</v>
      </c>
      <c r="AI40" s="114">
        <v>0</v>
      </c>
      <c r="AJ40" s="114">
        <v>0</v>
      </c>
      <c r="AK40" s="114">
        <v>0</v>
      </c>
      <c r="AL40" s="114">
        <v>0</v>
      </c>
      <c r="AM40" s="114">
        <v>0</v>
      </c>
      <c r="AN40" s="114">
        <v>0</v>
      </c>
      <c r="AO40" s="114">
        <v>0</v>
      </c>
      <c r="AP40" s="115"/>
      <c r="AQ40" s="115">
        <v>0</v>
      </c>
      <c r="AR40" s="111"/>
      <c r="AS40" s="116" t="s">
        <v>240</v>
      </c>
    </row>
    <row r="41" spans="1:45" ht="25.5" x14ac:dyDescent="0.25">
      <c r="A41" s="193"/>
      <c r="B41" s="213"/>
      <c r="C41" s="213"/>
      <c r="D41" s="214"/>
      <c r="E41" s="214"/>
      <c r="F41" s="140">
        <v>3</v>
      </c>
      <c r="G41" s="101" t="s">
        <v>115</v>
      </c>
      <c r="H41" s="102">
        <v>43132</v>
      </c>
      <c r="I41" s="102">
        <v>43132</v>
      </c>
      <c r="J41" s="128">
        <v>0</v>
      </c>
      <c r="K41" s="134"/>
      <c r="L41" s="104" t="s">
        <v>129</v>
      </c>
      <c r="M41" s="177"/>
      <c r="N41" s="170"/>
      <c r="O41" s="83">
        <v>0</v>
      </c>
      <c r="P41" s="84">
        <v>1</v>
      </c>
      <c r="Q41" s="84">
        <v>0</v>
      </c>
      <c r="R41" s="84">
        <v>0</v>
      </c>
      <c r="S41" s="84">
        <v>0</v>
      </c>
      <c r="T41" s="84">
        <v>0</v>
      </c>
      <c r="U41" s="84">
        <v>0</v>
      </c>
      <c r="V41" s="84">
        <v>0</v>
      </c>
      <c r="W41" s="84">
        <v>0</v>
      </c>
      <c r="X41" s="85">
        <v>0</v>
      </c>
      <c r="Y41" s="85">
        <v>0</v>
      </c>
      <c r="Z41" s="85">
        <v>0</v>
      </c>
      <c r="AA41" s="109">
        <f t="shared" si="1"/>
        <v>1</v>
      </c>
      <c r="AB41" s="109">
        <f t="shared" si="0"/>
        <v>1</v>
      </c>
      <c r="AC41" s="111"/>
      <c r="AD41" s="112">
        <v>0</v>
      </c>
      <c r="AE41" s="113">
        <v>0</v>
      </c>
      <c r="AF41" s="113">
        <v>0</v>
      </c>
      <c r="AG41" s="113">
        <v>0</v>
      </c>
      <c r="AH41" s="113">
        <v>0</v>
      </c>
      <c r="AI41" s="114">
        <v>0</v>
      </c>
      <c r="AJ41" s="114">
        <v>0</v>
      </c>
      <c r="AK41" s="114">
        <v>0</v>
      </c>
      <c r="AL41" s="114">
        <v>0</v>
      </c>
      <c r="AM41" s="114">
        <v>0</v>
      </c>
      <c r="AN41" s="114">
        <v>0</v>
      </c>
      <c r="AO41" s="114">
        <v>0</v>
      </c>
      <c r="AP41" s="115"/>
      <c r="AQ41" s="115">
        <v>0</v>
      </c>
      <c r="AR41" s="111"/>
      <c r="AS41" s="116" t="s">
        <v>199</v>
      </c>
    </row>
    <row r="42" spans="1:45" ht="24.95" customHeight="1" x14ac:dyDescent="0.25">
      <c r="A42" s="193">
        <v>12</v>
      </c>
      <c r="B42" s="213" t="s">
        <v>60</v>
      </c>
      <c r="C42" s="213" t="s">
        <v>64</v>
      </c>
      <c r="D42" s="214" t="s">
        <v>116</v>
      </c>
      <c r="E42" s="216">
        <v>1</v>
      </c>
      <c r="F42" s="140">
        <v>1</v>
      </c>
      <c r="G42" s="101" t="s">
        <v>117</v>
      </c>
      <c r="H42" s="102">
        <v>43192</v>
      </c>
      <c r="I42" s="102">
        <v>43281</v>
      </c>
      <c r="J42" s="128"/>
      <c r="K42" s="134"/>
      <c r="L42" s="104" t="s">
        <v>130</v>
      </c>
      <c r="M42" s="177" t="s">
        <v>39</v>
      </c>
      <c r="N42" s="170" t="s">
        <v>34</v>
      </c>
      <c r="O42" s="83">
        <v>0</v>
      </c>
      <c r="P42" s="84">
        <v>0</v>
      </c>
      <c r="Q42" s="84">
        <v>0</v>
      </c>
      <c r="R42" s="84">
        <v>0</v>
      </c>
      <c r="S42" s="84">
        <v>0</v>
      </c>
      <c r="T42" s="85">
        <v>1</v>
      </c>
      <c r="U42" s="84">
        <v>0</v>
      </c>
      <c r="V42" s="84">
        <v>0</v>
      </c>
      <c r="W42" s="84">
        <v>0</v>
      </c>
      <c r="X42" s="85">
        <v>0</v>
      </c>
      <c r="Y42" s="85">
        <v>0</v>
      </c>
      <c r="Z42" s="85">
        <v>0</v>
      </c>
      <c r="AA42" s="109">
        <f t="shared" si="1"/>
        <v>1</v>
      </c>
      <c r="AB42" s="109">
        <f t="shared" si="0"/>
        <v>1</v>
      </c>
      <c r="AC42" s="111"/>
      <c r="AD42" s="112">
        <v>0</v>
      </c>
      <c r="AE42" s="113">
        <v>0</v>
      </c>
      <c r="AF42" s="113">
        <v>0</v>
      </c>
      <c r="AG42" s="113">
        <v>0</v>
      </c>
      <c r="AH42" s="113">
        <v>0</v>
      </c>
      <c r="AI42" s="114">
        <v>0</v>
      </c>
      <c r="AJ42" s="114">
        <v>0</v>
      </c>
      <c r="AK42" s="114">
        <v>0</v>
      </c>
      <c r="AL42" s="114">
        <v>0</v>
      </c>
      <c r="AM42" s="114">
        <v>0</v>
      </c>
      <c r="AN42" s="114">
        <v>0</v>
      </c>
      <c r="AO42" s="114">
        <v>0</v>
      </c>
      <c r="AP42" s="115"/>
      <c r="AQ42" s="115">
        <v>0</v>
      </c>
      <c r="AR42" s="111"/>
      <c r="AS42" s="116"/>
    </row>
    <row r="43" spans="1:45" ht="25.5" x14ac:dyDescent="0.25">
      <c r="A43" s="193"/>
      <c r="B43" s="213"/>
      <c r="C43" s="213"/>
      <c r="D43" s="214"/>
      <c r="E43" s="217"/>
      <c r="F43" s="140">
        <v>2</v>
      </c>
      <c r="G43" s="101" t="s">
        <v>118</v>
      </c>
      <c r="H43" s="102">
        <v>43282</v>
      </c>
      <c r="I43" s="102">
        <v>43342</v>
      </c>
      <c r="J43" s="128">
        <v>15400000</v>
      </c>
      <c r="K43" s="134" t="s">
        <v>97</v>
      </c>
      <c r="L43" s="104" t="s">
        <v>131</v>
      </c>
      <c r="M43" s="177"/>
      <c r="N43" s="170"/>
      <c r="O43" s="83">
        <v>0</v>
      </c>
      <c r="P43" s="84">
        <v>0</v>
      </c>
      <c r="Q43" s="84">
        <v>0</v>
      </c>
      <c r="R43" s="84">
        <v>0</v>
      </c>
      <c r="S43" s="84">
        <v>0</v>
      </c>
      <c r="T43" s="84">
        <v>0</v>
      </c>
      <c r="U43" s="84">
        <v>0</v>
      </c>
      <c r="V43" s="85">
        <v>0.5</v>
      </c>
      <c r="W43" s="85">
        <v>0.5</v>
      </c>
      <c r="X43" s="85">
        <v>0</v>
      </c>
      <c r="Y43" s="85">
        <v>0</v>
      </c>
      <c r="Z43" s="85">
        <v>0</v>
      </c>
      <c r="AA43" s="109">
        <f t="shared" si="1"/>
        <v>1</v>
      </c>
      <c r="AB43" s="109">
        <f t="shared" si="0"/>
        <v>1</v>
      </c>
      <c r="AC43" s="111"/>
      <c r="AD43" s="112">
        <v>0</v>
      </c>
      <c r="AE43" s="113">
        <v>0</v>
      </c>
      <c r="AF43" s="113">
        <v>0</v>
      </c>
      <c r="AG43" s="113">
        <v>0</v>
      </c>
      <c r="AH43" s="113">
        <v>0</v>
      </c>
      <c r="AI43" s="114">
        <v>0</v>
      </c>
      <c r="AJ43" s="114">
        <v>0</v>
      </c>
      <c r="AK43" s="114">
        <v>1875400</v>
      </c>
      <c r="AL43" s="114">
        <v>1852200</v>
      </c>
      <c r="AM43" s="114">
        <v>1852200</v>
      </c>
      <c r="AN43" s="114">
        <v>0</v>
      </c>
      <c r="AO43" s="114">
        <v>0</v>
      </c>
      <c r="AP43" s="168"/>
      <c r="AQ43" s="115">
        <v>0</v>
      </c>
      <c r="AR43" s="111"/>
      <c r="AS43" s="116" t="s">
        <v>241</v>
      </c>
    </row>
    <row r="44" spans="1:45" ht="25.5" x14ac:dyDescent="0.25">
      <c r="A44" s="193"/>
      <c r="B44" s="213"/>
      <c r="C44" s="213"/>
      <c r="D44" s="214"/>
      <c r="E44" s="217"/>
      <c r="F44" s="140">
        <v>3</v>
      </c>
      <c r="G44" s="101" t="s">
        <v>119</v>
      </c>
      <c r="H44" s="102">
        <v>43132</v>
      </c>
      <c r="I44" s="102">
        <v>43465</v>
      </c>
      <c r="J44" s="128">
        <v>13996290</v>
      </c>
      <c r="K44" s="134" t="s">
        <v>97</v>
      </c>
      <c r="L44" s="104" t="s">
        <v>131</v>
      </c>
      <c r="M44" s="177"/>
      <c r="N44" s="170"/>
      <c r="O44" s="83">
        <v>0</v>
      </c>
      <c r="P44" s="84">
        <v>0.1</v>
      </c>
      <c r="Q44" s="84">
        <v>0.05</v>
      </c>
      <c r="R44" s="84">
        <v>0</v>
      </c>
      <c r="S44" s="84">
        <v>0</v>
      </c>
      <c r="T44" s="85">
        <v>0.85</v>
      </c>
      <c r="U44" s="84">
        <v>0</v>
      </c>
      <c r="V44" s="84">
        <v>0</v>
      </c>
      <c r="W44" s="84">
        <v>0</v>
      </c>
      <c r="X44" s="85">
        <v>0</v>
      </c>
      <c r="Y44" s="85">
        <v>0</v>
      </c>
      <c r="Z44" s="85">
        <v>0</v>
      </c>
      <c r="AA44" s="109">
        <f t="shared" si="1"/>
        <v>1</v>
      </c>
      <c r="AB44" s="109">
        <f t="shared" si="0"/>
        <v>1</v>
      </c>
      <c r="AC44" s="111"/>
      <c r="AD44" s="112">
        <v>343539</v>
      </c>
      <c r="AE44" s="112">
        <v>343539</v>
      </c>
      <c r="AF44" s="112">
        <v>343539</v>
      </c>
      <c r="AG44" s="112">
        <v>343539</v>
      </c>
      <c r="AH44" s="169">
        <v>1374158</v>
      </c>
      <c r="AI44" s="169">
        <v>1374158</v>
      </c>
      <c r="AJ44" s="169">
        <v>1374158</v>
      </c>
      <c r="AK44" s="169">
        <v>2691560</v>
      </c>
      <c r="AL44" s="169">
        <v>4008965</v>
      </c>
      <c r="AM44" s="169">
        <v>4008965</v>
      </c>
      <c r="AN44" s="169">
        <v>4008965</v>
      </c>
      <c r="AO44" s="169">
        <v>4008965</v>
      </c>
      <c r="AP44" s="115"/>
      <c r="AQ44" s="115">
        <v>0</v>
      </c>
      <c r="AR44" s="111"/>
      <c r="AS44" s="116" t="s">
        <v>242</v>
      </c>
    </row>
    <row r="45" spans="1:45" ht="72.95" customHeight="1" x14ac:dyDescent="0.25">
      <c r="A45" s="193">
        <v>13</v>
      </c>
      <c r="B45" s="194" t="s">
        <v>60</v>
      </c>
      <c r="C45" s="183" t="s">
        <v>64</v>
      </c>
      <c r="D45" s="214" t="s">
        <v>132</v>
      </c>
      <c r="E45" s="214">
        <v>1</v>
      </c>
      <c r="F45" s="133">
        <v>1</v>
      </c>
      <c r="G45" s="101" t="s">
        <v>133</v>
      </c>
      <c r="H45" s="102">
        <v>43174</v>
      </c>
      <c r="I45" s="102">
        <v>43465</v>
      </c>
      <c r="J45" s="74">
        <v>211533359.46000001</v>
      </c>
      <c r="K45" s="138" t="s">
        <v>97</v>
      </c>
      <c r="L45" s="104" t="s">
        <v>141</v>
      </c>
      <c r="M45" s="177" t="s">
        <v>200</v>
      </c>
      <c r="N45" s="170" t="s">
        <v>36</v>
      </c>
      <c r="O45" s="75">
        <v>0.03</v>
      </c>
      <c r="P45" s="75">
        <v>0.03</v>
      </c>
      <c r="Q45" s="75">
        <v>0.04</v>
      </c>
      <c r="R45" s="75">
        <v>0.1</v>
      </c>
      <c r="S45" s="75">
        <v>0.1</v>
      </c>
      <c r="T45" s="75">
        <v>0.2</v>
      </c>
      <c r="U45" s="75">
        <v>0.1</v>
      </c>
      <c r="V45" s="75">
        <v>0.1</v>
      </c>
      <c r="W45" s="75">
        <v>0.1</v>
      </c>
      <c r="X45" s="75">
        <v>0.1</v>
      </c>
      <c r="Y45" s="75">
        <v>0.1</v>
      </c>
      <c r="Z45" s="75">
        <v>0</v>
      </c>
      <c r="AA45" s="64">
        <v>1</v>
      </c>
      <c r="AB45" s="109">
        <f t="shared" si="0"/>
        <v>1</v>
      </c>
      <c r="AC45" s="63"/>
      <c r="AD45" s="66">
        <v>0</v>
      </c>
      <c r="AE45" s="67">
        <v>0</v>
      </c>
      <c r="AF45" s="67">
        <v>0</v>
      </c>
      <c r="AG45" s="67">
        <v>12235602</v>
      </c>
      <c r="AH45" s="67">
        <v>18489747</v>
      </c>
      <c r="AI45" s="67">
        <v>18360282</v>
      </c>
      <c r="AJ45" s="68">
        <v>19781930</v>
      </c>
      <c r="AK45" s="68">
        <v>19667161</v>
      </c>
      <c r="AL45" s="68">
        <v>25317196</v>
      </c>
      <c r="AM45" s="68">
        <v>38088033</v>
      </c>
      <c r="AN45" s="68">
        <v>35906964</v>
      </c>
      <c r="AO45" s="68">
        <v>0</v>
      </c>
      <c r="AP45" s="76">
        <v>0.89</v>
      </c>
      <c r="AQ45" s="69">
        <v>187846917.76000002</v>
      </c>
      <c r="AR45" s="63"/>
      <c r="AS45" s="73" t="s">
        <v>243</v>
      </c>
    </row>
    <row r="46" spans="1:45" ht="89.25" x14ac:dyDescent="0.25">
      <c r="A46" s="193"/>
      <c r="B46" s="194"/>
      <c r="C46" s="183"/>
      <c r="D46" s="214"/>
      <c r="E46" s="214"/>
      <c r="F46" s="133">
        <v>2</v>
      </c>
      <c r="G46" s="101" t="s">
        <v>134</v>
      </c>
      <c r="H46" s="102">
        <v>43174</v>
      </c>
      <c r="I46" s="102">
        <v>43465</v>
      </c>
      <c r="J46" s="103">
        <v>0</v>
      </c>
      <c r="K46" s="138" t="s">
        <v>97</v>
      </c>
      <c r="L46" s="104" t="s">
        <v>142</v>
      </c>
      <c r="M46" s="177"/>
      <c r="N46" s="170"/>
      <c r="O46" s="75">
        <v>0</v>
      </c>
      <c r="P46" s="75">
        <v>0</v>
      </c>
      <c r="Q46" s="75">
        <v>0</v>
      </c>
      <c r="R46" s="75">
        <v>0</v>
      </c>
      <c r="S46" s="75">
        <v>0</v>
      </c>
      <c r="T46" s="75">
        <v>0</v>
      </c>
      <c r="U46" s="75">
        <v>0</v>
      </c>
      <c r="V46" s="75">
        <v>0</v>
      </c>
      <c r="W46" s="75">
        <v>0</v>
      </c>
      <c r="X46" s="75">
        <v>0</v>
      </c>
      <c r="Y46" s="75">
        <v>0</v>
      </c>
      <c r="Z46" s="75">
        <v>0</v>
      </c>
      <c r="AA46" s="64">
        <v>0</v>
      </c>
      <c r="AB46" s="72">
        <v>0</v>
      </c>
      <c r="AC46" s="63"/>
      <c r="AD46" s="66">
        <v>0</v>
      </c>
      <c r="AE46" s="67">
        <v>0</v>
      </c>
      <c r="AF46" s="67">
        <v>0</v>
      </c>
      <c r="AG46" s="67">
        <v>0</v>
      </c>
      <c r="AH46" s="67">
        <v>0</v>
      </c>
      <c r="AI46" s="67">
        <v>0</v>
      </c>
      <c r="AJ46" s="67">
        <v>0</v>
      </c>
      <c r="AK46" s="67">
        <v>0</v>
      </c>
      <c r="AL46" s="67">
        <v>0</v>
      </c>
      <c r="AM46" s="67">
        <v>0</v>
      </c>
      <c r="AN46" s="67">
        <v>0</v>
      </c>
      <c r="AO46" s="67">
        <v>0</v>
      </c>
      <c r="AP46" s="77" t="s">
        <v>201</v>
      </c>
      <c r="AQ46" s="69">
        <v>0</v>
      </c>
      <c r="AR46" s="63"/>
      <c r="AS46" s="73" t="s">
        <v>244</v>
      </c>
    </row>
    <row r="47" spans="1:45" ht="25.5" x14ac:dyDescent="0.25">
      <c r="A47" s="193"/>
      <c r="B47" s="194"/>
      <c r="C47" s="183"/>
      <c r="D47" s="214"/>
      <c r="E47" s="214"/>
      <c r="F47" s="133">
        <v>3</v>
      </c>
      <c r="G47" s="101" t="s">
        <v>135</v>
      </c>
      <c r="H47" s="102">
        <v>43174</v>
      </c>
      <c r="I47" s="102">
        <v>43465</v>
      </c>
      <c r="J47" s="74">
        <v>0</v>
      </c>
      <c r="K47" s="138" t="s">
        <v>97</v>
      </c>
      <c r="L47" s="104" t="s">
        <v>143</v>
      </c>
      <c r="M47" s="177"/>
      <c r="N47" s="170"/>
      <c r="O47" s="75">
        <v>0.02</v>
      </c>
      <c r="P47" s="75">
        <v>0.02</v>
      </c>
      <c r="Q47" s="75">
        <v>0.02</v>
      </c>
      <c r="R47" s="75">
        <v>0.02</v>
      </c>
      <c r="S47" s="75">
        <v>0.02</v>
      </c>
      <c r="T47" s="75">
        <v>0.02</v>
      </c>
      <c r="U47" s="75">
        <v>0.28000000000000003</v>
      </c>
      <c r="V47" s="75">
        <v>0.1</v>
      </c>
      <c r="W47" s="75">
        <v>0.2</v>
      </c>
      <c r="X47" s="75">
        <v>0.1</v>
      </c>
      <c r="Y47" s="75">
        <v>0.1</v>
      </c>
      <c r="Z47" s="75">
        <v>0.1</v>
      </c>
      <c r="AA47" s="64">
        <v>1</v>
      </c>
      <c r="AB47" s="72">
        <v>100</v>
      </c>
      <c r="AC47" s="63"/>
      <c r="AD47" s="66">
        <v>0</v>
      </c>
      <c r="AE47" s="67">
        <v>0</v>
      </c>
      <c r="AF47" s="67">
        <v>0</v>
      </c>
      <c r="AG47" s="67">
        <v>0</v>
      </c>
      <c r="AH47" s="67">
        <v>0</v>
      </c>
      <c r="AI47" s="67">
        <v>0</v>
      </c>
      <c r="AJ47" s="67">
        <v>0</v>
      </c>
      <c r="AK47" s="67">
        <v>0</v>
      </c>
      <c r="AL47" s="67">
        <v>0</v>
      </c>
      <c r="AM47" s="67">
        <v>0</v>
      </c>
      <c r="AN47" s="67">
        <v>0</v>
      </c>
      <c r="AO47" s="67">
        <v>0</v>
      </c>
      <c r="AP47" s="77" t="s">
        <v>201</v>
      </c>
      <c r="AQ47" s="69">
        <v>0</v>
      </c>
      <c r="AR47" s="63"/>
      <c r="AS47" s="73" t="s">
        <v>196</v>
      </c>
    </row>
    <row r="48" spans="1:45" ht="25.5" x14ac:dyDescent="0.25">
      <c r="A48" s="193"/>
      <c r="B48" s="194"/>
      <c r="C48" s="183"/>
      <c r="D48" s="214"/>
      <c r="E48" s="214"/>
      <c r="F48" s="133">
        <v>4</v>
      </c>
      <c r="G48" s="101" t="s">
        <v>136</v>
      </c>
      <c r="H48" s="102">
        <v>43174</v>
      </c>
      <c r="I48" s="102">
        <v>43465</v>
      </c>
      <c r="J48" s="103">
        <v>0</v>
      </c>
      <c r="K48" s="138"/>
      <c r="L48" s="104" t="s">
        <v>144</v>
      </c>
      <c r="M48" s="177"/>
      <c r="N48" s="170"/>
      <c r="O48" s="75">
        <v>0.1</v>
      </c>
      <c r="P48" s="75">
        <v>0.1</v>
      </c>
      <c r="Q48" s="75">
        <v>0.1</v>
      </c>
      <c r="R48" s="75">
        <v>0.1</v>
      </c>
      <c r="S48" s="75">
        <v>0.1</v>
      </c>
      <c r="T48" s="75">
        <v>0.05</v>
      </c>
      <c r="U48" s="75">
        <v>0.05</v>
      </c>
      <c r="V48" s="75">
        <v>0.05</v>
      </c>
      <c r="W48" s="75">
        <v>0.05</v>
      </c>
      <c r="X48" s="75">
        <v>0.1</v>
      </c>
      <c r="Y48" s="75">
        <v>0.1</v>
      </c>
      <c r="Z48" s="75">
        <v>0.1</v>
      </c>
      <c r="AA48" s="64">
        <v>1</v>
      </c>
      <c r="AB48" s="72">
        <v>100</v>
      </c>
      <c r="AC48" s="63"/>
      <c r="AD48" s="66">
        <v>0</v>
      </c>
      <c r="AE48" s="67">
        <v>0</v>
      </c>
      <c r="AF48" s="67">
        <v>0</v>
      </c>
      <c r="AG48" s="67">
        <v>0</v>
      </c>
      <c r="AH48" s="67">
        <v>0</v>
      </c>
      <c r="AI48" s="67">
        <v>0</v>
      </c>
      <c r="AJ48" s="67">
        <v>0</v>
      </c>
      <c r="AK48" s="67">
        <v>0</v>
      </c>
      <c r="AL48" s="67">
        <v>0</v>
      </c>
      <c r="AM48" s="67">
        <v>0</v>
      </c>
      <c r="AN48" s="67">
        <v>0</v>
      </c>
      <c r="AO48" s="67">
        <v>0</v>
      </c>
      <c r="AP48" s="77" t="s">
        <v>201</v>
      </c>
      <c r="AQ48" s="69">
        <v>0</v>
      </c>
      <c r="AR48" s="63"/>
      <c r="AS48" s="73" t="s">
        <v>245</v>
      </c>
    </row>
    <row r="49" spans="1:45" ht="25.5" x14ac:dyDescent="0.25">
      <c r="A49" s="193"/>
      <c r="B49" s="194"/>
      <c r="C49" s="183"/>
      <c r="D49" s="214"/>
      <c r="E49" s="214"/>
      <c r="F49" s="133">
        <v>5</v>
      </c>
      <c r="G49" s="101" t="s">
        <v>137</v>
      </c>
      <c r="H49" s="102">
        <v>43174</v>
      </c>
      <c r="I49" s="102">
        <v>43465</v>
      </c>
      <c r="J49" s="103">
        <v>0</v>
      </c>
      <c r="K49" s="138"/>
      <c r="L49" s="104"/>
      <c r="M49" s="177"/>
      <c r="N49" s="170"/>
      <c r="O49" s="75">
        <v>0</v>
      </c>
      <c r="P49" s="75">
        <v>0</v>
      </c>
      <c r="Q49" s="75">
        <v>0</v>
      </c>
      <c r="R49" s="75">
        <v>0.1</v>
      </c>
      <c r="S49" s="75">
        <v>0.1</v>
      </c>
      <c r="T49" s="75">
        <v>0.1</v>
      </c>
      <c r="U49" s="75">
        <v>0.15</v>
      </c>
      <c r="V49" s="75">
        <v>0.15</v>
      </c>
      <c r="W49" s="75">
        <v>0.2</v>
      </c>
      <c r="X49" s="75">
        <v>0.1</v>
      </c>
      <c r="Y49" s="75">
        <v>0.1</v>
      </c>
      <c r="Z49" s="75">
        <v>0</v>
      </c>
      <c r="AA49" s="64">
        <v>1</v>
      </c>
      <c r="AB49" s="72">
        <v>100</v>
      </c>
      <c r="AC49" s="63"/>
      <c r="AD49" s="66">
        <v>0</v>
      </c>
      <c r="AE49" s="67">
        <v>0</v>
      </c>
      <c r="AF49" s="67">
        <v>0</v>
      </c>
      <c r="AG49" s="67">
        <v>0</v>
      </c>
      <c r="AH49" s="67">
        <v>0</v>
      </c>
      <c r="AI49" s="67">
        <v>0</v>
      </c>
      <c r="AJ49" s="67">
        <v>0</v>
      </c>
      <c r="AK49" s="67">
        <v>0</v>
      </c>
      <c r="AL49" s="67">
        <v>0</v>
      </c>
      <c r="AM49" s="67">
        <v>0</v>
      </c>
      <c r="AN49" s="67">
        <v>0</v>
      </c>
      <c r="AO49" s="67">
        <v>0</v>
      </c>
      <c r="AP49" s="77" t="s">
        <v>201</v>
      </c>
      <c r="AQ49" s="69">
        <v>0</v>
      </c>
      <c r="AR49" s="63"/>
      <c r="AS49" s="73" t="s">
        <v>202</v>
      </c>
    </row>
    <row r="50" spans="1:45" ht="25.5" x14ac:dyDescent="0.25">
      <c r="A50" s="193"/>
      <c r="B50" s="194"/>
      <c r="C50" s="183"/>
      <c r="D50" s="214"/>
      <c r="E50" s="214"/>
      <c r="F50" s="133">
        <v>6</v>
      </c>
      <c r="G50" s="101" t="s">
        <v>138</v>
      </c>
      <c r="H50" s="102">
        <v>43174</v>
      </c>
      <c r="I50" s="102">
        <v>43465</v>
      </c>
      <c r="J50" s="103">
        <v>0</v>
      </c>
      <c r="K50" s="138"/>
      <c r="L50" s="104" t="s">
        <v>145</v>
      </c>
      <c r="M50" s="177"/>
      <c r="N50" s="170"/>
      <c r="O50" s="75">
        <v>0</v>
      </c>
      <c r="P50" s="75">
        <v>0</v>
      </c>
      <c r="Q50" s="75">
        <v>0</v>
      </c>
      <c r="R50" s="75">
        <v>0.1</v>
      </c>
      <c r="S50" s="75">
        <v>0.1</v>
      </c>
      <c r="T50" s="75">
        <v>0.1</v>
      </c>
      <c r="U50" s="75">
        <v>0.15</v>
      </c>
      <c r="V50" s="75">
        <v>0.15</v>
      </c>
      <c r="W50" s="75">
        <v>0.1</v>
      </c>
      <c r="X50" s="75">
        <v>0.1</v>
      </c>
      <c r="Y50" s="75">
        <v>0.1</v>
      </c>
      <c r="Z50" s="75">
        <v>0.1</v>
      </c>
      <c r="AA50" s="64">
        <v>1</v>
      </c>
      <c r="AB50" s="72">
        <v>100</v>
      </c>
      <c r="AC50" s="63"/>
      <c r="AD50" s="66">
        <v>0</v>
      </c>
      <c r="AE50" s="67">
        <v>0</v>
      </c>
      <c r="AF50" s="67">
        <v>0</v>
      </c>
      <c r="AG50" s="67">
        <v>0</v>
      </c>
      <c r="AH50" s="67">
        <v>0</v>
      </c>
      <c r="AI50" s="67">
        <v>0</v>
      </c>
      <c r="AJ50" s="67">
        <v>0</v>
      </c>
      <c r="AK50" s="67">
        <v>0</v>
      </c>
      <c r="AL50" s="67">
        <v>0</v>
      </c>
      <c r="AM50" s="67">
        <v>0</v>
      </c>
      <c r="AN50" s="67">
        <v>0</v>
      </c>
      <c r="AO50" s="67">
        <v>0</v>
      </c>
      <c r="AP50" s="77" t="s">
        <v>201</v>
      </c>
      <c r="AQ50" s="69">
        <v>0</v>
      </c>
      <c r="AR50" s="63"/>
      <c r="AS50" s="73" t="s">
        <v>246</v>
      </c>
    </row>
    <row r="51" spans="1:45" ht="38.25" x14ac:dyDescent="0.25">
      <c r="A51" s="193"/>
      <c r="B51" s="194"/>
      <c r="C51" s="183"/>
      <c r="D51" s="214"/>
      <c r="E51" s="214"/>
      <c r="F51" s="133">
        <v>7</v>
      </c>
      <c r="G51" s="101" t="s">
        <v>139</v>
      </c>
      <c r="H51" s="102">
        <v>43174</v>
      </c>
      <c r="I51" s="102">
        <v>43465</v>
      </c>
      <c r="J51" s="103">
        <v>0</v>
      </c>
      <c r="K51" s="138"/>
      <c r="L51" s="104" t="s">
        <v>146</v>
      </c>
      <c r="M51" s="177"/>
      <c r="N51" s="170"/>
      <c r="O51" s="75">
        <v>0</v>
      </c>
      <c r="P51" s="75">
        <v>0</v>
      </c>
      <c r="Q51" s="75">
        <v>0</v>
      </c>
      <c r="R51" s="75">
        <v>0.1</v>
      </c>
      <c r="S51" s="75">
        <v>0.1</v>
      </c>
      <c r="T51" s="75">
        <v>0.1</v>
      </c>
      <c r="U51" s="75">
        <v>0.15</v>
      </c>
      <c r="V51" s="75">
        <v>0.15</v>
      </c>
      <c r="W51" s="75">
        <v>0.1</v>
      </c>
      <c r="X51" s="75">
        <v>0.1</v>
      </c>
      <c r="Y51" s="75">
        <v>0.1</v>
      </c>
      <c r="Z51" s="75">
        <v>0.1</v>
      </c>
      <c r="AA51" s="64">
        <v>1</v>
      </c>
      <c r="AB51" s="72">
        <v>100</v>
      </c>
      <c r="AC51" s="63"/>
      <c r="AD51" s="66">
        <v>0</v>
      </c>
      <c r="AE51" s="67">
        <v>0</v>
      </c>
      <c r="AF51" s="67">
        <v>0</v>
      </c>
      <c r="AG51" s="67">
        <v>0</v>
      </c>
      <c r="AH51" s="67">
        <v>0</v>
      </c>
      <c r="AI51" s="67">
        <v>0</v>
      </c>
      <c r="AJ51" s="67">
        <v>0</v>
      </c>
      <c r="AK51" s="67">
        <v>0</v>
      </c>
      <c r="AL51" s="67">
        <v>0</v>
      </c>
      <c r="AM51" s="67">
        <v>0</v>
      </c>
      <c r="AN51" s="67">
        <v>0</v>
      </c>
      <c r="AO51" s="67">
        <v>0</v>
      </c>
      <c r="AP51" s="77" t="s">
        <v>201</v>
      </c>
      <c r="AQ51" s="69">
        <v>0</v>
      </c>
      <c r="AR51" s="63"/>
      <c r="AS51" s="73" t="s">
        <v>247</v>
      </c>
    </row>
    <row r="52" spans="1:45" ht="51" x14ac:dyDescent="0.25">
      <c r="A52" s="193"/>
      <c r="B52" s="194"/>
      <c r="C52" s="183"/>
      <c r="D52" s="214"/>
      <c r="E52" s="214"/>
      <c r="F52" s="133">
        <v>8</v>
      </c>
      <c r="G52" s="101" t="s">
        <v>140</v>
      </c>
      <c r="H52" s="102">
        <v>43174</v>
      </c>
      <c r="I52" s="102">
        <v>43465</v>
      </c>
      <c r="J52" s="103">
        <v>0</v>
      </c>
      <c r="K52" s="138"/>
      <c r="L52" s="104" t="s">
        <v>147</v>
      </c>
      <c r="M52" s="177"/>
      <c r="N52" s="170"/>
      <c r="O52" s="75">
        <v>0</v>
      </c>
      <c r="P52" s="75">
        <v>0</v>
      </c>
      <c r="Q52" s="75">
        <v>0</v>
      </c>
      <c r="R52" s="75">
        <v>0.05</v>
      </c>
      <c r="S52" s="75">
        <v>0.05</v>
      </c>
      <c r="T52" s="75">
        <v>0</v>
      </c>
      <c r="U52" s="75">
        <v>0.2</v>
      </c>
      <c r="V52" s="75">
        <v>0.2</v>
      </c>
      <c r="W52" s="75">
        <v>0.2</v>
      </c>
      <c r="X52" s="75">
        <v>0.1</v>
      </c>
      <c r="Y52" s="75">
        <v>0.1</v>
      </c>
      <c r="Z52" s="75">
        <v>0.1</v>
      </c>
      <c r="AA52" s="64">
        <v>1</v>
      </c>
      <c r="AB52" s="72">
        <v>100</v>
      </c>
      <c r="AC52" s="63"/>
      <c r="AD52" s="66">
        <v>0</v>
      </c>
      <c r="AE52" s="67">
        <v>0</v>
      </c>
      <c r="AF52" s="67">
        <v>0</v>
      </c>
      <c r="AG52" s="67">
        <v>0</v>
      </c>
      <c r="AH52" s="67">
        <v>0</v>
      </c>
      <c r="AI52" s="67">
        <v>0</v>
      </c>
      <c r="AJ52" s="67">
        <v>0</v>
      </c>
      <c r="AK52" s="67">
        <v>0</v>
      </c>
      <c r="AL52" s="67">
        <v>0</v>
      </c>
      <c r="AM52" s="67">
        <v>0</v>
      </c>
      <c r="AN52" s="67">
        <v>0</v>
      </c>
      <c r="AO52" s="67">
        <v>0</v>
      </c>
      <c r="AP52" s="77" t="s">
        <v>201</v>
      </c>
      <c r="AQ52" s="69">
        <v>0</v>
      </c>
      <c r="AR52" s="63"/>
      <c r="AS52" s="73" t="s">
        <v>248</v>
      </c>
    </row>
    <row r="53" spans="1:45" s="53" customFormat="1" ht="14.25" customHeight="1" x14ac:dyDescent="0.25">
      <c r="A53" s="214">
        <v>14</v>
      </c>
      <c r="B53" s="213" t="s">
        <v>60</v>
      </c>
      <c r="C53" s="213" t="s">
        <v>64</v>
      </c>
      <c r="D53" s="171" t="s">
        <v>148</v>
      </c>
      <c r="E53" s="171">
        <v>12</v>
      </c>
      <c r="F53" s="133">
        <v>1</v>
      </c>
      <c r="G53" s="26" t="s">
        <v>149</v>
      </c>
      <c r="H53" s="105">
        <v>43112</v>
      </c>
      <c r="I53" s="105">
        <v>43440</v>
      </c>
      <c r="J53" s="43">
        <v>0</v>
      </c>
      <c r="K53" s="134"/>
      <c r="L53" s="104" t="s">
        <v>158</v>
      </c>
      <c r="M53" s="177"/>
      <c r="N53" s="170"/>
      <c r="O53" s="106">
        <v>1</v>
      </c>
      <c r="P53" s="107">
        <v>1</v>
      </c>
      <c r="Q53" s="107">
        <v>1</v>
      </c>
      <c r="R53" s="107">
        <v>1</v>
      </c>
      <c r="S53" s="108">
        <v>1</v>
      </c>
      <c r="T53" s="108">
        <v>1</v>
      </c>
      <c r="U53" s="108">
        <v>1</v>
      </c>
      <c r="V53" s="108">
        <v>1</v>
      </c>
      <c r="W53" s="108">
        <v>1</v>
      </c>
      <c r="X53" s="108">
        <v>1</v>
      </c>
      <c r="Y53" s="108">
        <v>1</v>
      </c>
      <c r="Z53" s="108">
        <v>1</v>
      </c>
      <c r="AA53" s="109" t="e">
        <f>+SUM(O53:Z53)/$E$54</f>
        <v>#DIV/0!</v>
      </c>
      <c r="AB53" s="110">
        <v>0</v>
      </c>
      <c r="AC53" s="111"/>
      <c r="AD53" s="112"/>
      <c r="AE53" s="113"/>
      <c r="AF53" s="113"/>
      <c r="AG53" s="113"/>
      <c r="AH53" s="113"/>
      <c r="AI53" s="114"/>
      <c r="AJ53" s="114"/>
      <c r="AK53" s="114"/>
      <c r="AL53" s="114"/>
      <c r="AM53" s="114"/>
      <c r="AN53" s="114"/>
      <c r="AO53" s="114"/>
      <c r="AP53" s="115"/>
      <c r="AQ53" s="115">
        <v>0</v>
      </c>
      <c r="AR53" s="111"/>
      <c r="AS53" s="116"/>
    </row>
    <row r="54" spans="1:45" s="53" customFormat="1" ht="14.25" x14ac:dyDescent="0.25">
      <c r="A54" s="214"/>
      <c r="B54" s="213"/>
      <c r="C54" s="213"/>
      <c r="D54" s="172"/>
      <c r="E54" s="172"/>
      <c r="F54" s="133">
        <v>2</v>
      </c>
      <c r="G54" s="101" t="s">
        <v>150</v>
      </c>
      <c r="H54" s="105">
        <v>43109</v>
      </c>
      <c r="I54" s="105">
        <v>43440</v>
      </c>
      <c r="J54" s="43">
        <v>0</v>
      </c>
      <c r="K54" s="134"/>
      <c r="L54" s="104" t="s">
        <v>159</v>
      </c>
      <c r="M54" s="177"/>
      <c r="N54" s="170"/>
      <c r="O54" s="106">
        <v>1</v>
      </c>
      <c r="P54" s="107">
        <v>1</v>
      </c>
      <c r="Q54" s="107">
        <v>1</v>
      </c>
      <c r="R54" s="107">
        <v>1</v>
      </c>
      <c r="S54" s="108">
        <v>1</v>
      </c>
      <c r="T54" s="108">
        <v>1</v>
      </c>
      <c r="U54" s="108">
        <v>1</v>
      </c>
      <c r="V54" s="108">
        <v>1</v>
      </c>
      <c r="W54" s="108">
        <v>1</v>
      </c>
      <c r="X54" s="108">
        <v>1</v>
      </c>
      <c r="Y54" s="108">
        <v>1</v>
      </c>
      <c r="Z54" s="108">
        <v>1</v>
      </c>
      <c r="AA54" s="109" t="e">
        <f>+SUM(O54:Z54)/$E$54</f>
        <v>#DIV/0!</v>
      </c>
      <c r="AB54" s="110">
        <v>0</v>
      </c>
      <c r="AC54" s="111"/>
      <c r="AD54" s="112"/>
      <c r="AE54" s="113"/>
      <c r="AF54" s="113"/>
      <c r="AG54" s="113"/>
      <c r="AH54" s="113"/>
      <c r="AI54" s="114"/>
      <c r="AJ54" s="114"/>
      <c r="AK54" s="114"/>
      <c r="AL54" s="114"/>
      <c r="AM54" s="114"/>
      <c r="AN54" s="114"/>
      <c r="AO54" s="114"/>
      <c r="AP54" s="115"/>
      <c r="AQ54" s="115">
        <v>0</v>
      </c>
      <c r="AR54" s="111"/>
      <c r="AS54" s="116"/>
    </row>
    <row r="55" spans="1:45" s="53" customFormat="1" ht="14.25" x14ac:dyDescent="0.25">
      <c r="A55" s="214"/>
      <c r="B55" s="213"/>
      <c r="C55" s="213"/>
      <c r="D55" s="172"/>
      <c r="E55" s="172"/>
      <c r="F55" s="133">
        <v>3</v>
      </c>
      <c r="G55" s="101" t="s">
        <v>151</v>
      </c>
      <c r="H55" s="105">
        <v>43109</v>
      </c>
      <c r="I55" s="105">
        <v>43464</v>
      </c>
      <c r="J55" s="43">
        <v>0</v>
      </c>
      <c r="K55" s="134"/>
      <c r="L55" s="104" t="s">
        <v>160</v>
      </c>
      <c r="M55" s="177"/>
      <c r="N55" s="170"/>
      <c r="O55" s="106">
        <v>1</v>
      </c>
      <c r="P55" s="107">
        <v>1</v>
      </c>
      <c r="Q55" s="107">
        <v>1</v>
      </c>
      <c r="R55" s="107">
        <v>1</v>
      </c>
      <c r="S55" s="108">
        <v>1</v>
      </c>
      <c r="T55" s="108">
        <v>1</v>
      </c>
      <c r="U55" s="108">
        <v>1</v>
      </c>
      <c r="V55" s="108">
        <v>1</v>
      </c>
      <c r="W55" s="108">
        <v>1</v>
      </c>
      <c r="X55" s="108">
        <v>1</v>
      </c>
      <c r="Y55" s="108">
        <v>1</v>
      </c>
      <c r="Z55" s="108">
        <v>1</v>
      </c>
      <c r="AA55" s="109" t="e">
        <f>+SUM(O55:Z55)/$E$54</f>
        <v>#DIV/0!</v>
      </c>
      <c r="AB55" s="110">
        <v>0</v>
      </c>
      <c r="AC55" s="111"/>
      <c r="AD55" s="112"/>
      <c r="AE55" s="113"/>
      <c r="AF55" s="113"/>
      <c r="AG55" s="113"/>
      <c r="AH55" s="113"/>
      <c r="AI55" s="114"/>
      <c r="AJ55" s="114"/>
      <c r="AK55" s="114"/>
      <c r="AL55" s="114"/>
      <c r="AM55" s="114"/>
      <c r="AN55" s="114"/>
      <c r="AO55" s="114"/>
      <c r="AP55" s="115"/>
      <c r="AQ55" s="115">
        <v>0</v>
      </c>
      <c r="AR55" s="111"/>
      <c r="AS55" s="116"/>
    </row>
    <row r="56" spans="1:45" s="53" customFormat="1" ht="38.25" customHeight="1" x14ac:dyDescent="0.25">
      <c r="A56" s="214">
        <v>15</v>
      </c>
      <c r="B56" s="213" t="s">
        <v>60</v>
      </c>
      <c r="C56" s="213" t="s">
        <v>64</v>
      </c>
      <c r="D56" s="171" t="s">
        <v>167</v>
      </c>
      <c r="E56" s="171">
        <v>12</v>
      </c>
      <c r="F56" s="133">
        <v>1</v>
      </c>
      <c r="G56" s="101" t="s">
        <v>152</v>
      </c>
      <c r="H56" s="105">
        <v>43132</v>
      </c>
      <c r="I56" s="105">
        <v>43464</v>
      </c>
      <c r="J56" s="43">
        <v>0</v>
      </c>
      <c r="K56" s="134"/>
      <c r="L56" s="104" t="s">
        <v>161</v>
      </c>
      <c r="M56" s="177"/>
      <c r="N56" s="170"/>
      <c r="O56" s="106">
        <v>1</v>
      </c>
      <c r="P56" s="107">
        <v>1</v>
      </c>
      <c r="Q56" s="107">
        <v>1</v>
      </c>
      <c r="R56" s="107">
        <v>1</v>
      </c>
      <c r="S56" s="108">
        <v>1</v>
      </c>
      <c r="T56" s="108">
        <v>1</v>
      </c>
      <c r="U56" s="108">
        <v>1</v>
      </c>
      <c r="V56" s="108">
        <v>1</v>
      </c>
      <c r="W56" s="108">
        <v>1</v>
      </c>
      <c r="X56" s="108">
        <v>1</v>
      </c>
      <c r="Y56" s="108">
        <v>1</v>
      </c>
      <c r="Z56" s="108">
        <v>1</v>
      </c>
      <c r="AA56" s="109" t="e">
        <f>+SUM(O56:Z56)/$E$57</f>
        <v>#DIV/0!</v>
      </c>
      <c r="AB56" s="110">
        <v>0</v>
      </c>
      <c r="AC56" s="111"/>
      <c r="AD56" s="112"/>
      <c r="AE56" s="113"/>
      <c r="AF56" s="113"/>
      <c r="AG56" s="113"/>
      <c r="AH56" s="113"/>
      <c r="AI56" s="114"/>
      <c r="AJ56" s="114"/>
      <c r="AK56" s="114"/>
      <c r="AL56" s="114"/>
      <c r="AM56" s="114"/>
      <c r="AN56" s="114"/>
      <c r="AO56" s="114"/>
      <c r="AP56" s="115"/>
      <c r="AQ56" s="115">
        <v>0</v>
      </c>
      <c r="AR56" s="111"/>
      <c r="AS56" s="116"/>
    </row>
    <row r="57" spans="1:45" s="53" customFormat="1" ht="39.75" customHeight="1" x14ac:dyDescent="0.25">
      <c r="A57" s="214"/>
      <c r="B57" s="213"/>
      <c r="C57" s="213"/>
      <c r="D57" s="172"/>
      <c r="E57" s="172"/>
      <c r="F57" s="133">
        <v>2</v>
      </c>
      <c r="G57" s="101" t="s">
        <v>153</v>
      </c>
      <c r="H57" s="105">
        <v>43132</v>
      </c>
      <c r="I57" s="105">
        <v>43464</v>
      </c>
      <c r="J57" s="43">
        <v>0</v>
      </c>
      <c r="K57" s="134"/>
      <c r="L57" s="104" t="s">
        <v>161</v>
      </c>
      <c r="M57" s="177"/>
      <c r="N57" s="170"/>
      <c r="O57" s="106">
        <v>1</v>
      </c>
      <c r="P57" s="107">
        <v>1</v>
      </c>
      <c r="Q57" s="107">
        <v>1</v>
      </c>
      <c r="R57" s="107">
        <v>1</v>
      </c>
      <c r="S57" s="108">
        <v>1</v>
      </c>
      <c r="T57" s="108">
        <v>1</v>
      </c>
      <c r="U57" s="108">
        <v>1</v>
      </c>
      <c r="V57" s="108">
        <v>1</v>
      </c>
      <c r="W57" s="108">
        <v>1</v>
      </c>
      <c r="X57" s="108">
        <v>1</v>
      </c>
      <c r="Y57" s="108">
        <v>1</v>
      </c>
      <c r="Z57" s="108">
        <v>1</v>
      </c>
      <c r="AA57" s="109" t="e">
        <f>+SUM(O57:Z57)/$E$57</f>
        <v>#DIV/0!</v>
      </c>
      <c r="AB57" s="110">
        <v>0</v>
      </c>
      <c r="AC57" s="111"/>
      <c r="AD57" s="112"/>
      <c r="AE57" s="113"/>
      <c r="AF57" s="113"/>
      <c r="AG57" s="113"/>
      <c r="AH57" s="113"/>
      <c r="AI57" s="114"/>
      <c r="AJ57" s="114"/>
      <c r="AK57" s="114"/>
      <c r="AL57" s="114"/>
      <c r="AM57" s="114"/>
      <c r="AN57" s="114"/>
      <c r="AO57" s="114"/>
      <c r="AP57" s="115"/>
      <c r="AQ57" s="115">
        <v>0</v>
      </c>
      <c r="AR57" s="111"/>
      <c r="AS57" s="116"/>
    </row>
    <row r="58" spans="1:45" s="53" customFormat="1" ht="46.5" customHeight="1" x14ac:dyDescent="0.25">
      <c r="A58" s="171">
        <v>16</v>
      </c>
      <c r="B58" s="174" t="s">
        <v>60</v>
      </c>
      <c r="C58" s="174" t="s">
        <v>64</v>
      </c>
      <c r="D58" s="171" t="s">
        <v>154</v>
      </c>
      <c r="E58" s="171">
        <v>10</v>
      </c>
      <c r="F58" s="133">
        <v>1</v>
      </c>
      <c r="G58" s="101" t="s">
        <v>155</v>
      </c>
      <c r="H58" s="105">
        <v>43132</v>
      </c>
      <c r="I58" s="105">
        <v>43434</v>
      </c>
      <c r="J58" s="43">
        <v>0</v>
      </c>
      <c r="K58" s="134"/>
      <c r="L58" s="104" t="s">
        <v>162</v>
      </c>
      <c r="M58" s="177"/>
      <c r="N58" s="170"/>
      <c r="O58" s="106">
        <v>0</v>
      </c>
      <c r="P58" s="107">
        <v>1</v>
      </c>
      <c r="Q58" s="107">
        <v>1</v>
      </c>
      <c r="R58" s="107">
        <v>2</v>
      </c>
      <c r="S58" s="108">
        <v>5</v>
      </c>
      <c r="T58" s="108">
        <v>2</v>
      </c>
      <c r="U58" s="108">
        <v>3</v>
      </c>
      <c r="V58" s="108">
        <v>0</v>
      </c>
      <c r="W58" s="108">
        <v>2</v>
      </c>
      <c r="X58" s="108">
        <v>1</v>
      </c>
      <c r="Y58" s="108">
        <v>4</v>
      </c>
      <c r="Z58" s="108">
        <v>0</v>
      </c>
      <c r="AA58" s="109">
        <v>1</v>
      </c>
      <c r="AB58" s="110">
        <v>0</v>
      </c>
      <c r="AC58" s="111"/>
      <c r="AD58" s="112"/>
      <c r="AE58" s="113"/>
      <c r="AF58" s="113"/>
      <c r="AG58" s="113"/>
      <c r="AH58" s="113"/>
      <c r="AI58" s="114"/>
      <c r="AJ58" s="114"/>
      <c r="AK58" s="114"/>
      <c r="AL58" s="114"/>
      <c r="AM58" s="114"/>
      <c r="AN58" s="114"/>
      <c r="AO58" s="114"/>
      <c r="AP58" s="115"/>
      <c r="AQ58" s="115">
        <v>0</v>
      </c>
      <c r="AR58" s="111"/>
      <c r="AS58" s="116"/>
    </row>
    <row r="59" spans="1:45" s="53" customFormat="1" ht="25.5" customHeight="1" x14ac:dyDescent="0.25">
      <c r="A59" s="172"/>
      <c r="B59" s="175"/>
      <c r="C59" s="175"/>
      <c r="D59" s="172"/>
      <c r="E59" s="172"/>
      <c r="F59" s="133">
        <v>2</v>
      </c>
      <c r="G59" s="101" t="s">
        <v>156</v>
      </c>
      <c r="H59" s="105">
        <v>43132</v>
      </c>
      <c r="I59" s="105">
        <v>43434</v>
      </c>
      <c r="J59" s="43">
        <v>0</v>
      </c>
      <c r="K59" s="134"/>
      <c r="L59" s="104" t="s">
        <v>163</v>
      </c>
      <c r="M59" s="177"/>
      <c r="N59" s="170"/>
      <c r="O59" s="106">
        <v>0</v>
      </c>
      <c r="P59" s="107">
        <v>1</v>
      </c>
      <c r="Q59" s="107">
        <v>1</v>
      </c>
      <c r="R59" s="107">
        <v>2</v>
      </c>
      <c r="S59" s="108">
        <v>5</v>
      </c>
      <c r="T59" s="108">
        <v>2</v>
      </c>
      <c r="U59" s="108">
        <v>3</v>
      </c>
      <c r="V59" s="108">
        <v>0</v>
      </c>
      <c r="W59" s="108">
        <v>2</v>
      </c>
      <c r="X59" s="108">
        <v>1</v>
      </c>
      <c r="Y59" s="108">
        <v>4</v>
      </c>
      <c r="Z59" s="108">
        <v>0</v>
      </c>
      <c r="AA59" s="109">
        <v>1</v>
      </c>
      <c r="AB59" s="110">
        <v>0</v>
      </c>
      <c r="AC59" s="111"/>
      <c r="AD59" s="112"/>
      <c r="AE59" s="113"/>
      <c r="AF59" s="113"/>
      <c r="AG59" s="113"/>
      <c r="AH59" s="113"/>
      <c r="AI59" s="114"/>
      <c r="AJ59" s="114"/>
      <c r="AK59" s="114"/>
      <c r="AL59" s="114"/>
      <c r="AM59" s="114"/>
      <c r="AN59" s="114"/>
      <c r="AO59" s="114"/>
      <c r="AP59" s="115"/>
      <c r="AQ59" s="115">
        <v>0</v>
      </c>
      <c r="AR59" s="111"/>
      <c r="AS59" s="116"/>
    </row>
    <row r="60" spans="1:45" s="53" customFormat="1" ht="15" thickBot="1" x14ac:dyDescent="0.3">
      <c r="A60" s="173"/>
      <c r="B60" s="176"/>
      <c r="C60" s="176"/>
      <c r="D60" s="173"/>
      <c r="E60" s="173"/>
      <c r="F60" s="133">
        <v>3</v>
      </c>
      <c r="G60" s="101" t="s">
        <v>157</v>
      </c>
      <c r="H60" s="102">
        <v>43132</v>
      </c>
      <c r="I60" s="102">
        <v>43434</v>
      </c>
      <c r="J60" s="43">
        <v>0</v>
      </c>
      <c r="K60" s="134"/>
      <c r="L60" s="104" t="s">
        <v>164</v>
      </c>
      <c r="M60" s="179"/>
      <c r="N60" s="178"/>
      <c r="O60" s="117">
        <v>0</v>
      </c>
      <c r="P60" s="118">
        <v>1</v>
      </c>
      <c r="Q60" s="118">
        <v>1</v>
      </c>
      <c r="R60" s="118">
        <v>2</v>
      </c>
      <c r="S60" s="119">
        <v>5</v>
      </c>
      <c r="T60" s="119">
        <v>2</v>
      </c>
      <c r="U60" s="119">
        <v>3</v>
      </c>
      <c r="V60" s="119">
        <v>0</v>
      </c>
      <c r="W60" s="119">
        <v>2</v>
      </c>
      <c r="X60" s="119">
        <v>1</v>
      </c>
      <c r="Y60" s="119">
        <v>4</v>
      </c>
      <c r="Z60" s="119">
        <v>0</v>
      </c>
      <c r="AA60" s="120">
        <v>1</v>
      </c>
      <c r="AB60" s="132">
        <v>0</v>
      </c>
      <c r="AC60" s="111"/>
      <c r="AD60" s="121"/>
      <c r="AE60" s="122"/>
      <c r="AF60" s="122"/>
      <c r="AG60" s="122"/>
      <c r="AH60" s="122"/>
      <c r="AI60" s="123"/>
      <c r="AJ60" s="123"/>
      <c r="AK60" s="123"/>
      <c r="AL60" s="123"/>
      <c r="AM60" s="123"/>
      <c r="AN60" s="123"/>
      <c r="AO60" s="123"/>
      <c r="AP60" s="124"/>
      <c r="AQ60" s="124">
        <v>0</v>
      </c>
      <c r="AR60" s="111"/>
      <c r="AS60" s="125"/>
    </row>
    <row r="61" spans="1:45" s="53" customFormat="1" ht="38.25" customHeight="1" x14ac:dyDescent="0.25">
      <c r="A61" s="171">
        <v>15</v>
      </c>
      <c r="B61" s="174" t="s">
        <v>60</v>
      </c>
      <c r="C61" s="174" t="s">
        <v>64</v>
      </c>
      <c r="D61" s="171" t="s">
        <v>177</v>
      </c>
      <c r="E61" s="171">
        <v>1</v>
      </c>
      <c r="F61" s="133">
        <v>1</v>
      </c>
      <c r="G61" s="101" t="s">
        <v>180</v>
      </c>
      <c r="H61" s="105">
        <v>43132</v>
      </c>
      <c r="I61" s="105">
        <v>43251</v>
      </c>
      <c r="J61" s="43">
        <v>0</v>
      </c>
      <c r="K61" s="134"/>
      <c r="L61" s="104" t="s">
        <v>182</v>
      </c>
      <c r="M61" s="177"/>
      <c r="N61" s="170"/>
      <c r="O61" s="106"/>
      <c r="P61" s="107"/>
      <c r="Q61" s="107">
        <v>1</v>
      </c>
      <c r="R61" s="107"/>
      <c r="S61" s="108"/>
      <c r="T61" s="108"/>
      <c r="U61" s="108"/>
      <c r="V61" s="108"/>
      <c r="W61" s="108"/>
      <c r="X61" s="108"/>
      <c r="Y61" s="108"/>
      <c r="Z61" s="108"/>
      <c r="AA61" s="109">
        <v>1</v>
      </c>
      <c r="AB61" s="110">
        <v>0</v>
      </c>
      <c r="AC61" s="111"/>
      <c r="AD61" s="112"/>
      <c r="AE61" s="113"/>
      <c r="AF61" s="113"/>
      <c r="AG61" s="113"/>
      <c r="AH61" s="113"/>
      <c r="AI61" s="114"/>
      <c r="AJ61" s="114"/>
      <c r="AK61" s="114"/>
      <c r="AL61" s="114"/>
      <c r="AM61" s="114"/>
      <c r="AN61" s="114"/>
      <c r="AO61" s="114"/>
      <c r="AP61" s="115"/>
      <c r="AQ61" s="115">
        <v>0</v>
      </c>
      <c r="AR61" s="111"/>
      <c r="AS61" s="116" t="s">
        <v>249</v>
      </c>
    </row>
    <row r="62" spans="1:45" s="53" customFormat="1" ht="39.75" customHeight="1" x14ac:dyDescent="0.25">
      <c r="A62" s="172"/>
      <c r="B62" s="175"/>
      <c r="C62" s="175"/>
      <c r="D62" s="172"/>
      <c r="E62" s="172"/>
      <c r="F62" s="133">
        <v>2</v>
      </c>
      <c r="G62" s="101" t="s">
        <v>178</v>
      </c>
      <c r="H62" s="105">
        <v>43205</v>
      </c>
      <c r="I62" s="105">
        <v>43235</v>
      </c>
      <c r="J62" s="43">
        <v>0</v>
      </c>
      <c r="K62" s="134"/>
      <c r="L62" s="104" t="s">
        <v>183</v>
      </c>
      <c r="M62" s="177"/>
      <c r="N62" s="170"/>
      <c r="O62" s="106"/>
      <c r="P62" s="107"/>
      <c r="Q62" s="107"/>
      <c r="R62" s="107">
        <v>3</v>
      </c>
      <c r="S62" s="108">
        <v>3</v>
      </c>
      <c r="T62" s="108"/>
      <c r="U62" s="108"/>
      <c r="V62" s="108">
        <v>1</v>
      </c>
      <c r="W62" s="108"/>
      <c r="X62" s="108"/>
      <c r="Y62" s="108">
        <v>1</v>
      </c>
      <c r="Z62" s="108"/>
      <c r="AA62" s="109">
        <v>1</v>
      </c>
      <c r="AB62" s="110">
        <v>0</v>
      </c>
      <c r="AC62" s="111"/>
      <c r="AD62" s="112"/>
      <c r="AE62" s="113"/>
      <c r="AF62" s="113"/>
      <c r="AG62" s="113"/>
      <c r="AH62" s="113"/>
      <c r="AI62" s="114"/>
      <c r="AJ62" s="114"/>
      <c r="AK62" s="114"/>
      <c r="AL62" s="114"/>
      <c r="AM62" s="114"/>
      <c r="AN62" s="114"/>
      <c r="AO62" s="114"/>
      <c r="AP62" s="115"/>
      <c r="AQ62" s="115">
        <v>0</v>
      </c>
      <c r="AR62" s="111"/>
      <c r="AS62" s="116" t="s">
        <v>250</v>
      </c>
    </row>
    <row r="63" spans="1:45" s="53" customFormat="1" ht="38.25" customHeight="1" x14ac:dyDescent="0.25">
      <c r="A63" s="172"/>
      <c r="B63" s="175"/>
      <c r="C63" s="175"/>
      <c r="D63" s="172"/>
      <c r="E63" s="173"/>
      <c r="F63" s="133">
        <v>3</v>
      </c>
      <c r="G63" s="101" t="s">
        <v>179</v>
      </c>
      <c r="H63" s="105">
        <v>43252</v>
      </c>
      <c r="I63" s="105">
        <v>43281</v>
      </c>
      <c r="J63" s="43">
        <v>0</v>
      </c>
      <c r="K63" s="134"/>
      <c r="L63" s="104" t="s">
        <v>184</v>
      </c>
      <c r="M63" s="177"/>
      <c r="N63" s="170"/>
      <c r="O63" s="106"/>
      <c r="P63" s="107"/>
      <c r="Q63" s="107"/>
      <c r="R63" s="107"/>
      <c r="S63" s="108"/>
      <c r="T63" s="108"/>
      <c r="U63" s="108"/>
      <c r="V63" s="108"/>
      <c r="W63" s="108"/>
      <c r="X63" s="108"/>
      <c r="Y63" s="108"/>
      <c r="Z63" s="108">
        <v>1</v>
      </c>
      <c r="AA63" s="109">
        <v>1</v>
      </c>
      <c r="AB63" s="110">
        <v>0</v>
      </c>
      <c r="AC63" s="111"/>
      <c r="AD63" s="112"/>
      <c r="AE63" s="113"/>
      <c r="AF63" s="113"/>
      <c r="AG63" s="113"/>
      <c r="AH63" s="113"/>
      <c r="AI63" s="114"/>
      <c r="AJ63" s="114"/>
      <c r="AK63" s="114"/>
      <c r="AL63" s="114"/>
      <c r="AM63" s="114"/>
      <c r="AN63" s="114"/>
      <c r="AO63" s="114"/>
      <c r="AP63" s="115"/>
      <c r="AQ63" s="115">
        <v>0</v>
      </c>
      <c r="AR63" s="111"/>
      <c r="AS63" s="116" t="s">
        <v>251</v>
      </c>
    </row>
    <row r="64" spans="1:45" s="53" customFormat="1" ht="39.75" customHeight="1" x14ac:dyDescent="0.25">
      <c r="A64" s="173"/>
      <c r="B64" s="176"/>
      <c r="C64" s="176"/>
      <c r="D64" s="173"/>
      <c r="E64" s="137">
        <v>12</v>
      </c>
      <c r="F64" s="133">
        <v>4</v>
      </c>
      <c r="G64" s="101" t="s">
        <v>181</v>
      </c>
      <c r="H64" s="102">
        <v>43101</v>
      </c>
      <c r="I64" s="102">
        <v>43464</v>
      </c>
      <c r="J64" s="43">
        <v>0</v>
      </c>
      <c r="K64" s="134"/>
      <c r="L64" s="104" t="s">
        <v>185</v>
      </c>
      <c r="M64" s="177"/>
      <c r="N64" s="170"/>
      <c r="O64" s="106">
        <v>1</v>
      </c>
      <c r="P64" s="107">
        <v>1</v>
      </c>
      <c r="Q64" s="107">
        <v>1</v>
      </c>
      <c r="R64" s="107">
        <v>1</v>
      </c>
      <c r="S64" s="108">
        <v>1</v>
      </c>
      <c r="T64" s="108">
        <v>1</v>
      </c>
      <c r="U64" s="108">
        <v>1</v>
      </c>
      <c r="V64" s="108">
        <v>1</v>
      </c>
      <c r="W64" s="108">
        <v>1</v>
      </c>
      <c r="X64" s="108">
        <v>1</v>
      </c>
      <c r="Y64" s="108">
        <v>1</v>
      </c>
      <c r="Z64" s="108">
        <v>1</v>
      </c>
      <c r="AA64" s="109">
        <v>1</v>
      </c>
      <c r="AB64" s="110">
        <v>0</v>
      </c>
      <c r="AC64" s="111"/>
      <c r="AD64" s="112"/>
      <c r="AE64" s="113"/>
      <c r="AF64" s="113"/>
      <c r="AG64" s="113"/>
      <c r="AH64" s="113"/>
      <c r="AI64" s="114"/>
      <c r="AJ64" s="114"/>
      <c r="AK64" s="114"/>
      <c r="AL64" s="114"/>
      <c r="AM64" s="114"/>
      <c r="AN64" s="114"/>
      <c r="AO64" s="114"/>
      <c r="AP64" s="115"/>
      <c r="AQ64" s="115">
        <v>0</v>
      </c>
      <c r="AR64" s="111"/>
      <c r="AS64" s="116"/>
    </row>
  </sheetData>
  <protectedRanges>
    <protectedRange sqref="J22:J25 J17:J20 J14:J15" name="Rango2_1_1"/>
    <protectedRange algorithmName="SHA-512" hashValue="SaR4WPEEBcme6nU8FP6feMLbxjOj5vPWVfMgYyUF3qkw4bt1ZC5dLSB4pDuC0aJpUH313bT6lJyasf0hrZwfHw==" saltValue="N+ahJoEuNYX9P/AgdkDOWw==" spinCount="100000" sqref="T22:Z27" name="Rango1_1_4"/>
    <protectedRange algorithmName="SHA-512" hashValue="SaR4WPEEBcme6nU8FP6feMLbxjOj5vPWVfMgYyUF3qkw4bt1ZC5dLSB4pDuC0aJpUH313bT6lJyasf0hrZwfHw==" saltValue="N+ahJoEuNYX9P/AgdkDOWw==" spinCount="100000" sqref="O19:Z19 T20:Z21" name="Rango1_4_1_1"/>
    <protectedRange algorithmName="SHA-512" hashValue="SD6EcCmsu5MG0efS+iRK9eAM709gIOGjdKnLsVUYMwtgj4yGKGN9zIQtXf8c3+f2/T/mLXT92aK/FlqXO1fHEQ==" saltValue="/ejFsXFrb26o6ir070oBfA==" spinCount="100000" sqref="O23:S27" name="Rango1_14_1"/>
    <protectedRange algorithmName="SHA-512" hashValue="SD6EcCmsu5MG0efS+iRK9eAM709gIOGjdKnLsVUYMwtgj4yGKGN9zIQtXf8c3+f2/T/mLXT92aK/FlqXO1fHEQ==" saltValue="/ejFsXFrb26o6ir070oBfA==" spinCount="100000" sqref="O20:S22" name="Rango1_5_2_1"/>
    <protectedRange algorithmName="SHA-512" hashValue="SD6EcCmsu5MG0efS+iRK9eAM709gIOGjdKnLsVUYMwtgj4yGKGN9zIQtXf8c3+f2/T/mLXT92aK/FlqXO1fHEQ==" saltValue="/ejFsXFrb26o6ir070oBfA==" spinCount="100000" sqref="AA23:AA27" name="Rango1_18_1"/>
    <protectedRange algorithmName="SHA-512" hashValue="SD6EcCmsu5MG0efS+iRK9eAM709gIOGjdKnLsVUYMwtgj4yGKGN9zIQtXf8c3+f2/T/mLXT92aK/FlqXO1fHEQ==" saltValue="/ejFsXFrb26o6ir070oBfA==" spinCount="100000" sqref="AA14:AA19" name="Rango1_2_4_1"/>
    <protectedRange algorithmName="SHA-512" hashValue="SD6EcCmsu5MG0efS+iRK9eAM709gIOGjdKnLsVUYMwtgj4yGKGN9zIQtXf8c3+f2/T/mLXT92aK/FlqXO1fHEQ==" saltValue="/ejFsXFrb26o6ir070oBfA==" spinCount="100000" sqref="AA20:AA22" name="Rango1_5_6_1"/>
    <protectedRange algorithmName="SHA-512" hashValue="SaR4WPEEBcme6nU8FP6feMLbxjOj5vPWVfMgYyUF3qkw4bt1ZC5dLSB4pDuC0aJpUH313bT6lJyasf0hrZwfHw==" saltValue="N+ahJoEuNYX9P/AgdkDOWw==" spinCount="100000" sqref="O10:Q13 AQ10:AQ13 T10:AF13" name="Rango1_5_1_1"/>
    <protectedRange algorithmName="SHA-512" hashValue="SaR4WPEEBcme6nU8FP6feMLbxjOj5vPWVfMgYyUF3qkw4bt1ZC5dLSB4pDuC0aJpUH313bT6lJyasf0hrZwfHw==" saltValue="N+ahJoEuNYX9P/AgdkDOWw==" spinCount="100000" sqref="R10:S13" name="Rango1_10_1_1"/>
    <protectedRange algorithmName="SHA-512" hashValue="SaR4WPEEBcme6nU8FP6feMLbxjOj5vPWVfMgYyUF3qkw4bt1ZC5dLSB4pDuC0aJpUH313bT6lJyasf0hrZwfHw==" saltValue="N+ahJoEuNYX9P/AgdkDOWw==" spinCount="100000" sqref="AG10:AI13" name="Rango1_9_1_1"/>
    <protectedRange algorithmName="SHA-512" hashValue="SaR4WPEEBcme6nU8FP6feMLbxjOj5vPWVfMgYyUF3qkw4bt1ZC5dLSB4pDuC0aJpUH313bT6lJyasf0hrZwfHw==" saltValue="N+ahJoEuNYX9P/AgdkDOWw==" spinCount="100000" sqref="AB30:AS30" name="Rango1_4"/>
    <protectedRange algorithmName="SHA-512" hashValue="SaR4WPEEBcme6nU8FP6feMLbxjOj5vPWVfMgYyUF3qkw4bt1ZC5dLSB4pDuC0aJpUH313bT6lJyasf0hrZwfHw==" saltValue="N+ahJoEuNYX9P/AgdkDOWw==" spinCount="100000" sqref="O30:V30 X30:Z30 Z28:Z29" name="Rango1_1_5"/>
    <protectedRange sqref="J28:J30" name="Rango2_1_1_2"/>
    <protectedRange algorithmName="SHA-512" hashValue="SaR4WPEEBcme6nU8FP6feMLbxjOj5vPWVfMgYyUF3qkw4bt1ZC5dLSB4pDuC0aJpUH313bT6lJyasf0hrZwfHw==" saltValue="N+ahJoEuNYX9P/AgdkDOWw==" spinCount="100000" sqref="AA28:AS28 AB29:AS29 AA29:AA30" name="Rango1_8_2"/>
    <protectedRange algorithmName="SHA-512" hashValue="SaR4WPEEBcme6nU8FP6feMLbxjOj5vPWVfMgYyUF3qkw4bt1ZC5dLSB4pDuC0aJpUH313bT6lJyasf0hrZwfHw==" saltValue="N+ahJoEuNYX9P/AgdkDOWw==" spinCount="100000" sqref="O28:Y28 O29:V29 X29:Y29 W29:W30" name="Rango1_1_7_2"/>
    <protectedRange sqref="G36:G41 G31:G34" name="Rango2_1_3_1"/>
    <protectedRange algorithmName="SHA-512" hashValue="SaR4WPEEBcme6nU8FP6feMLbxjOj5vPWVfMgYyUF3qkw4bt1ZC5dLSB4pDuC0aJpUH313bT6lJyasf0hrZwfHw==" saltValue="N+ahJoEuNYX9P/AgdkDOWw==" spinCount="100000" sqref="AA31:AS44" name="Rango1_3_1"/>
    <protectedRange algorithmName="SHA-512" hashValue="SaR4WPEEBcme6nU8FP6feMLbxjOj5vPWVfMgYyUF3qkw4bt1ZC5dLSB4pDuC0aJpUH313bT6lJyasf0hrZwfHw==" saltValue="N+ahJoEuNYX9P/AgdkDOWw==" spinCount="100000" sqref="O31:Z44" name="Rango1_1_10_1"/>
    <protectedRange sqref="M31:N41" name="Rango1_1_1_3_1"/>
    <protectedRange sqref="H31:J41" name="Rango2_1_3_3_1"/>
    <protectedRange sqref="G45:I52" name="Rango2_1_1_3"/>
    <protectedRange algorithmName="SHA-512" hashValue="SaR4WPEEBcme6nU8FP6feMLbxjOj5vPWVfMgYyUF3qkw4bt1ZC5dLSB4pDuC0aJpUH313bT6lJyasf0hrZwfHw==" saltValue="N+ahJoEuNYX9P/AgdkDOWw==" spinCount="100000" sqref="AB45" name="Rango1_3_2"/>
    <protectedRange algorithmName="SHA-512" hashValue="SaR4WPEEBcme6nU8FP6feMLbxjOj5vPWVfMgYyUF3qkw4bt1ZC5dLSB4pDuC0aJpUH313bT6lJyasf0hrZwfHw==" saltValue="N+ahJoEuNYX9P/AgdkDOWw==" spinCount="100000" sqref="O49:W52" name="Rango1_1_2_1"/>
    <protectedRange sqref="J45:J52" name="Rango2_1_1_1_1"/>
    <protectedRange algorithmName="SHA-512" hashValue="SaR4WPEEBcme6nU8FP6feMLbxjOj5vPWVfMgYyUF3qkw4bt1ZC5dLSB4pDuC0aJpUH313bT6lJyasf0hrZwfHw==" saltValue="N+ahJoEuNYX9P/AgdkDOWw==" spinCount="100000" sqref="AA46:AC46 AA45 AC45 AI45:AR46 AA47:AR48 AA50:AB52 AJ49:AO52" name="Rango1_6_1_1"/>
    <protectedRange algorithmName="SHA-512" hashValue="SaR4WPEEBcme6nU8FP6feMLbxjOj5vPWVfMgYyUF3qkw4bt1ZC5dLSB4pDuC0aJpUH313bT6lJyasf0hrZwfHw==" saltValue="N+ahJoEuNYX9P/AgdkDOWw==" spinCount="100000" sqref="T45 T46:Z46 O47:Z48 X49:Z52" name="Rango1_1_5_1_1"/>
    <protectedRange algorithmName="SHA-512" hashValue="SaR4WPEEBcme6nU8FP6feMLbxjOj5vPWVfMgYyUF3qkw4bt1ZC5dLSB4pDuC0aJpUH313bT6lJyasf0hrZwfHw==" saltValue="N+ahJoEuNYX9P/AgdkDOWw==" spinCount="100000" sqref="O45:S46 U45:Z45" name="Rango1_1_9_1_1"/>
    <protectedRange algorithmName="SHA-512" hashValue="SaR4WPEEBcme6nU8FP6feMLbxjOj5vPWVfMgYyUF3qkw4bt1ZC5dLSB4pDuC0aJpUH313bT6lJyasf0hrZwfHw==" saltValue="N+ahJoEuNYX9P/AgdkDOWw==" spinCount="100000" sqref="AD45:AH46" name="Rango1_11_1_1"/>
    <protectedRange algorithmName="SHA-512" hashValue="SaR4WPEEBcme6nU8FP6feMLbxjOj5vPWVfMgYyUF3qkw4bt1ZC5dLSB4pDuC0aJpUH313bT6lJyasf0hrZwfHw==" saltValue="N+ahJoEuNYX9P/AgdkDOWw==" spinCount="100000" sqref="AS45:AS48" name="Rango1_12_1_1"/>
    <protectedRange algorithmName="SHA-512" hashValue="SaR4WPEEBcme6nU8FP6feMLbxjOj5vPWVfMgYyUF3qkw4bt1ZC5dLSB4pDuC0aJpUH313bT6lJyasf0hrZwfHw==" saltValue="N+ahJoEuNYX9P/AgdkDOWw==" spinCount="100000" sqref="AA53:AS64" name="Rango1_5"/>
    <protectedRange algorithmName="SHA-512" hashValue="SaR4WPEEBcme6nU8FP6feMLbxjOj5vPWVfMgYyUF3qkw4bt1ZC5dLSB4pDuC0aJpUH313bT6lJyasf0hrZwfHw==" saltValue="N+ahJoEuNYX9P/AgdkDOWw==" spinCount="100000" sqref="O53:Z64" name="Rango1_1_8"/>
    <protectedRange sqref="M58:N60" name="Rango1_1_1_1"/>
    <protectedRange sqref="J53:J64" name="Rango2_1_1_4"/>
    <protectedRange sqref="D53:E64" name="Rango1_1_3_1"/>
    <protectedRange sqref="G53:I64" name="Rango2_1_2_1"/>
  </protectedRanges>
  <autoFilter ref="A9:AS9" xr:uid="{10F0521E-5B85-4F65-AAAB-66C9AB12857A}">
    <filterColumn colId="5" showButton="0"/>
  </autoFilter>
  <mergeCells count="119">
    <mergeCell ref="N56:N57"/>
    <mergeCell ref="A53:A55"/>
    <mergeCell ref="B53:B55"/>
    <mergeCell ref="C53:C55"/>
    <mergeCell ref="D53:D55"/>
    <mergeCell ref="E53:E55"/>
    <mergeCell ref="M53:M55"/>
    <mergeCell ref="A58:A60"/>
    <mergeCell ref="B58:B60"/>
    <mergeCell ref="C58:C60"/>
    <mergeCell ref="D58:D60"/>
    <mergeCell ref="E58:E60"/>
    <mergeCell ref="N53:N55"/>
    <mergeCell ref="A56:A57"/>
    <mergeCell ref="B56:B57"/>
    <mergeCell ref="C56:C57"/>
    <mergeCell ref="D56:D57"/>
    <mergeCell ref="E56:E57"/>
    <mergeCell ref="M56:M57"/>
    <mergeCell ref="N42:N44"/>
    <mergeCell ref="A45:A52"/>
    <mergeCell ref="B45:B52"/>
    <mergeCell ref="C45:C52"/>
    <mergeCell ref="D45:D52"/>
    <mergeCell ref="E45:E52"/>
    <mergeCell ref="A42:A44"/>
    <mergeCell ref="B42:B44"/>
    <mergeCell ref="C42:C44"/>
    <mergeCell ref="D42:D44"/>
    <mergeCell ref="E42:E44"/>
    <mergeCell ref="M42:M44"/>
    <mergeCell ref="M45:M52"/>
    <mergeCell ref="N45:N52"/>
    <mergeCell ref="A39:A41"/>
    <mergeCell ref="B39:B41"/>
    <mergeCell ref="C39:C41"/>
    <mergeCell ref="D39:D41"/>
    <mergeCell ref="E39:E41"/>
    <mergeCell ref="M39:M41"/>
    <mergeCell ref="N39:N41"/>
    <mergeCell ref="A35:A38"/>
    <mergeCell ref="B35:B38"/>
    <mergeCell ref="C35:C38"/>
    <mergeCell ref="D35:D38"/>
    <mergeCell ref="E35:E38"/>
    <mergeCell ref="M35:M38"/>
    <mergeCell ref="N28:N29"/>
    <mergeCell ref="A31:A34"/>
    <mergeCell ref="B31:B34"/>
    <mergeCell ref="C31:C34"/>
    <mergeCell ref="D31:D34"/>
    <mergeCell ref="E31:E34"/>
    <mergeCell ref="M31:M34"/>
    <mergeCell ref="N31:N34"/>
    <mergeCell ref="N35:N38"/>
    <mergeCell ref="A28:A29"/>
    <mergeCell ref="B28:B29"/>
    <mergeCell ref="C28:C29"/>
    <mergeCell ref="D28:D29"/>
    <mergeCell ref="E28:E29"/>
    <mergeCell ref="M28:M29"/>
    <mergeCell ref="O8:AB8"/>
    <mergeCell ref="AD8:AQ8"/>
    <mergeCell ref="F9:G9"/>
    <mergeCell ref="A10:A11"/>
    <mergeCell ref="B10:B11"/>
    <mergeCell ref="C10:C11"/>
    <mergeCell ref="D10:D11"/>
    <mergeCell ref="E10:E11"/>
    <mergeCell ref="M10:M11"/>
    <mergeCell ref="N10:N11"/>
    <mergeCell ref="N12:N13"/>
    <mergeCell ref="A14:A16"/>
    <mergeCell ref="B14:B19"/>
    <mergeCell ref="C14:C16"/>
    <mergeCell ref="D14:D16"/>
    <mergeCell ref="E14:E16"/>
    <mergeCell ref="A12:A13"/>
    <mergeCell ref="B12:B13"/>
    <mergeCell ref="A1:C2"/>
    <mergeCell ref="D1:M1"/>
    <mergeCell ref="D2:M2"/>
    <mergeCell ref="C5:F5"/>
    <mergeCell ref="G5:J5"/>
    <mergeCell ref="C7:E7"/>
    <mergeCell ref="F7:G7"/>
    <mergeCell ref="M12:M13"/>
    <mergeCell ref="M14:M16"/>
    <mergeCell ref="N14:N16"/>
    <mergeCell ref="M17:M18"/>
    <mergeCell ref="N17:N18"/>
    <mergeCell ref="M19:M24"/>
    <mergeCell ref="N19:N24"/>
    <mergeCell ref="E20:E22"/>
    <mergeCell ref="A23:A27"/>
    <mergeCell ref="B23:B27"/>
    <mergeCell ref="C23:C27"/>
    <mergeCell ref="D23:D27"/>
    <mergeCell ref="E23:E27"/>
    <mergeCell ref="C12:C13"/>
    <mergeCell ref="D12:D13"/>
    <mergeCell ref="E12:E13"/>
    <mergeCell ref="A17:A19"/>
    <mergeCell ref="C17:C19"/>
    <mergeCell ref="A20:A22"/>
    <mergeCell ref="B20:B22"/>
    <mergeCell ref="C20:C22"/>
    <mergeCell ref="D20:D22"/>
    <mergeCell ref="N63:N64"/>
    <mergeCell ref="A61:A64"/>
    <mergeCell ref="B61:B64"/>
    <mergeCell ref="C61:C64"/>
    <mergeCell ref="D61:D64"/>
    <mergeCell ref="M63:M64"/>
    <mergeCell ref="N58:N60"/>
    <mergeCell ref="M61:M62"/>
    <mergeCell ref="N61:N62"/>
    <mergeCell ref="M58:M60"/>
    <mergeCell ref="E61:E63"/>
  </mergeCells>
  <dataValidations count="7">
    <dataValidation type="whole" allowBlank="1" showInputMessage="1" showErrorMessage="1" sqref="J10:J13" xr:uid="{766273AF-B07A-41D5-A887-ED4ED58A9DE2}">
      <formula1>0</formula1>
      <formula2>100000000</formula2>
    </dataValidation>
    <dataValidation type="date" allowBlank="1" showInputMessage="1" showErrorMessage="1" sqref="H10:I13 H45:I64" xr:uid="{00000000-0002-0000-0000-000001000000}">
      <formula1>43101</formula1>
      <formula2>43465</formula2>
    </dataValidation>
    <dataValidation type="list" allowBlank="1" showInputMessage="1" showErrorMessage="1" sqref="G5:J5" xr:uid="{00000000-0002-0000-0000-000002000000}">
      <formula1>Dependencias</formula1>
    </dataValidation>
    <dataValidation type="list" allowBlank="1" showInputMessage="1" showErrorMessage="1" sqref="N10:N21" xr:uid="{00000000-0002-0000-0000-000003000000}">
      <formula1>Anticorrupcion</formula1>
    </dataValidation>
    <dataValidation type="list" allowBlank="1" showInputMessage="1" showErrorMessage="1" sqref="M10:M19" xr:uid="{00000000-0002-0000-0000-000004000000}">
      <formula1>Administrativo</formula1>
    </dataValidation>
    <dataValidation type="list" allowBlank="1" showInputMessage="1" showErrorMessage="1" sqref="K10:K64" xr:uid="{00000000-0002-0000-0000-000005000000}">
      <formula1>Rubro</formula1>
    </dataValidation>
    <dataValidation type="whole" allowBlank="1" showInputMessage="1" showErrorMessage="1" sqref="AQ14:AQ64 AD10:AO64" xr:uid="{00000000-0002-0000-0000-000006000000}">
      <formula1>0</formula1>
      <formula2>100000000000</formula2>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8000000}">
          <x14:formula1>
            <xm:f>'C:\Users\martha.amezquita.UACT\AppData\Local\Microsoft\Windows\Temporary Internet Files\Content.Outlook\1C1PHHDQ\[FORMATO PLAN DE ACCIÓN ART.xlsx]Listas'!#REF!</xm:f>
          </x14:formula1>
          <xm:sqref>B23 B20 B14</xm:sqref>
        </x14:dataValidation>
        <x14:dataValidation type="list" allowBlank="1" showInputMessage="1" showErrorMessage="1" xr:uid="{00000000-0002-0000-0000-000009000000}">
          <x14:formula1>
            <xm:f>Listas!$A$13:$A$18</xm:f>
          </x14:formula1>
          <xm:sqref>B39:B45 B28:B31 B35 B10:B13 B61 B53:B58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15"/>
  <sheetViews>
    <sheetView workbookViewId="0">
      <selection sqref="A1:AD15"/>
    </sheetView>
  </sheetViews>
  <sheetFormatPr baseColWidth="10" defaultRowHeight="15" x14ac:dyDescent="0.25"/>
  <sheetData>
    <row r="1" spans="1:30" x14ac:dyDescent="0.25">
      <c r="A1" s="54">
        <v>1</v>
      </c>
      <c r="M1" s="54">
        <v>1</v>
      </c>
      <c r="AB1" s="55">
        <v>0</v>
      </c>
      <c r="AD1" t="s">
        <v>186</v>
      </c>
    </row>
    <row r="2" spans="1:30" x14ac:dyDescent="0.25">
      <c r="B2" s="54">
        <v>1</v>
      </c>
      <c r="M2" s="54">
        <v>1</v>
      </c>
      <c r="AB2" s="55">
        <v>0</v>
      </c>
      <c r="AD2" t="s">
        <v>187</v>
      </c>
    </row>
    <row r="3" spans="1:30" x14ac:dyDescent="0.25">
      <c r="C3" s="54">
        <v>0.5</v>
      </c>
      <c r="M3" s="54">
        <v>0.5</v>
      </c>
      <c r="AB3" s="55">
        <v>0</v>
      </c>
      <c r="AD3" t="s">
        <v>188</v>
      </c>
    </row>
    <row r="4" spans="1:30" x14ac:dyDescent="0.25">
      <c r="M4">
        <v>0</v>
      </c>
      <c r="AB4" s="55">
        <v>0</v>
      </c>
    </row>
    <row r="5" spans="1:30" x14ac:dyDescent="0.25">
      <c r="B5" s="54">
        <v>1</v>
      </c>
      <c r="M5" s="54">
        <v>1</v>
      </c>
      <c r="AB5" s="55">
        <v>0</v>
      </c>
      <c r="AD5" t="s">
        <v>189</v>
      </c>
    </row>
    <row r="6" spans="1:30" x14ac:dyDescent="0.25">
      <c r="C6" s="54">
        <v>0.25</v>
      </c>
      <c r="M6" s="54">
        <v>0.25</v>
      </c>
      <c r="AB6" s="55">
        <v>0</v>
      </c>
      <c r="AD6" t="s">
        <v>190</v>
      </c>
    </row>
    <row r="7" spans="1:30" x14ac:dyDescent="0.25">
      <c r="M7">
        <v>0</v>
      </c>
      <c r="AB7" s="55">
        <v>0</v>
      </c>
    </row>
    <row r="8" spans="1:30" x14ac:dyDescent="0.25">
      <c r="M8">
        <v>0</v>
      </c>
      <c r="AB8" s="55">
        <v>0</v>
      </c>
    </row>
    <row r="9" spans="1:30" x14ac:dyDescent="0.25">
      <c r="B9" s="54">
        <v>1</v>
      </c>
      <c r="M9" s="54">
        <v>1</v>
      </c>
      <c r="AB9" s="55">
        <v>0</v>
      </c>
      <c r="AD9" t="s">
        <v>191</v>
      </c>
    </row>
    <row r="10" spans="1:30" x14ac:dyDescent="0.25">
      <c r="B10" s="54">
        <v>0</v>
      </c>
      <c r="C10" s="54">
        <v>0.25</v>
      </c>
      <c r="M10" s="54">
        <v>0.25</v>
      </c>
      <c r="AB10" s="55">
        <v>0</v>
      </c>
      <c r="AD10" t="s">
        <v>192</v>
      </c>
    </row>
    <row r="11" spans="1:30" x14ac:dyDescent="0.25">
      <c r="B11" s="54">
        <v>0.1</v>
      </c>
      <c r="C11" s="54">
        <v>0.1</v>
      </c>
      <c r="M11" s="54">
        <v>0.2</v>
      </c>
      <c r="AB11" s="55">
        <v>0</v>
      </c>
      <c r="AD11" t="s">
        <v>193</v>
      </c>
    </row>
    <row r="12" spans="1:30" x14ac:dyDescent="0.25">
      <c r="C12" s="54">
        <v>0.1</v>
      </c>
      <c r="M12" s="54">
        <v>0.1</v>
      </c>
      <c r="AB12" s="55">
        <v>0</v>
      </c>
      <c r="AD12" t="s">
        <v>194</v>
      </c>
    </row>
    <row r="13" spans="1:30" x14ac:dyDescent="0.25">
      <c r="M13">
        <v>0</v>
      </c>
      <c r="AB13" s="55">
        <v>0</v>
      </c>
    </row>
    <row r="14" spans="1:30" x14ac:dyDescent="0.25">
      <c r="M14">
        <v>0</v>
      </c>
      <c r="AB14" s="55">
        <v>0</v>
      </c>
    </row>
    <row r="15" spans="1:30" x14ac:dyDescent="0.25">
      <c r="B15" s="54">
        <v>0.3</v>
      </c>
      <c r="M15" s="54">
        <v>0.3</v>
      </c>
      <c r="AB15" s="55">
        <v>0</v>
      </c>
      <c r="AD15" t="s">
        <v>195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41"/>
  <sheetViews>
    <sheetView showGridLines="0" topLeftCell="A19" workbookViewId="0">
      <selection activeCell="A29" sqref="A29"/>
    </sheetView>
  </sheetViews>
  <sheetFormatPr baseColWidth="10" defaultRowHeight="15" x14ac:dyDescent="0.25"/>
  <cols>
    <col min="1" max="1" width="58.5703125" bestFit="1" customWidth="1"/>
    <col min="2" max="2" width="52.140625" bestFit="1" customWidth="1"/>
    <col min="3" max="7" width="37.5703125" customWidth="1"/>
  </cols>
  <sheetData>
    <row r="1" spans="1:2" ht="16.5" x14ac:dyDescent="0.25">
      <c r="A1" s="13" t="s">
        <v>40</v>
      </c>
      <c r="B1" s="14"/>
    </row>
    <row r="2" spans="1:2" x14ac:dyDescent="0.25">
      <c r="A2" s="15" t="s">
        <v>41</v>
      </c>
      <c r="B2" s="14"/>
    </row>
    <row r="3" spans="1:2" x14ac:dyDescent="0.25">
      <c r="A3" s="15" t="s">
        <v>3</v>
      </c>
      <c r="B3" s="14"/>
    </row>
    <row r="4" spans="1:2" x14ac:dyDescent="0.25">
      <c r="A4" s="15" t="s">
        <v>42</v>
      </c>
      <c r="B4" s="14"/>
    </row>
    <row r="5" spans="1:2" x14ac:dyDescent="0.25">
      <c r="A5" s="15" t="s">
        <v>43</v>
      </c>
      <c r="B5" s="14"/>
    </row>
    <row r="6" spans="1:2" x14ac:dyDescent="0.25">
      <c r="A6" s="15" t="s">
        <v>44</v>
      </c>
      <c r="B6" s="14"/>
    </row>
    <row r="7" spans="1:2" x14ac:dyDescent="0.25">
      <c r="A7" s="15" t="s">
        <v>45</v>
      </c>
      <c r="B7" s="14"/>
    </row>
    <row r="8" spans="1:2" x14ac:dyDescent="0.25">
      <c r="A8" s="15" t="s">
        <v>46</v>
      </c>
      <c r="B8" s="14"/>
    </row>
    <row r="9" spans="1:2" x14ac:dyDescent="0.25">
      <c r="A9" s="15" t="s">
        <v>47</v>
      </c>
      <c r="B9" s="14"/>
    </row>
    <row r="10" spans="1:2" x14ac:dyDescent="0.25">
      <c r="A10" s="15" t="s">
        <v>48</v>
      </c>
      <c r="B10" s="14"/>
    </row>
    <row r="11" spans="1:2" x14ac:dyDescent="0.25">
      <c r="A11" s="16"/>
      <c r="B11" s="14"/>
    </row>
    <row r="12" spans="1:2" ht="16.5" x14ac:dyDescent="0.25">
      <c r="A12" s="13" t="s">
        <v>49</v>
      </c>
      <c r="B12" s="13" t="s">
        <v>50</v>
      </c>
    </row>
    <row r="13" spans="1:2" ht="49.5" x14ac:dyDescent="0.25">
      <c r="A13" s="17" t="s">
        <v>55</v>
      </c>
      <c r="B13" s="17" t="s">
        <v>61</v>
      </c>
    </row>
    <row r="14" spans="1:2" ht="33" x14ac:dyDescent="0.25">
      <c r="A14" s="17" t="s">
        <v>56</v>
      </c>
      <c r="B14" s="17" t="s">
        <v>62</v>
      </c>
    </row>
    <row r="15" spans="1:2" ht="66" x14ac:dyDescent="0.25">
      <c r="A15" s="17" t="s">
        <v>57</v>
      </c>
      <c r="B15" s="17" t="s">
        <v>73</v>
      </c>
    </row>
    <row r="16" spans="1:2" ht="33" x14ac:dyDescent="0.25">
      <c r="A16" s="17" t="s">
        <v>58</v>
      </c>
      <c r="B16" s="17" t="s">
        <v>74</v>
      </c>
    </row>
    <row r="17" spans="1:2" ht="49.5" x14ac:dyDescent="0.25">
      <c r="A17" s="17" t="s">
        <v>59</v>
      </c>
      <c r="B17" s="17" t="s">
        <v>63</v>
      </c>
    </row>
    <row r="18" spans="1:2" ht="49.5" x14ac:dyDescent="0.25">
      <c r="A18" s="17" t="s">
        <v>60</v>
      </c>
      <c r="B18" s="17" t="s">
        <v>64</v>
      </c>
    </row>
    <row r="19" spans="1:2" x14ac:dyDescent="0.25">
      <c r="A19" s="16"/>
      <c r="B19" s="14"/>
    </row>
    <row r="20" spans="1:2" x14ac:dyDescent="0.25">
      <c r="A20" s="16"/>
      <c r="B20" s="14"/>
    </row>
    <row r="21" spans="1:2" ht="16.5" x14ac:dyDescent="0.25">
      <c r="A21" s="13" t="s">
        <v>51</v>
      </c>
      <c r="B21" s="14"/>
    </row>
    <row r="22" spans="1:2" ht="60" x14ac:dyDescent="0.25">
      <c r="A22" s="18" t="s">
        <v>65</v>
      </c>
      <c r="B22" s="14"/>
    </row>
    <row r="23" spans="1:2" ht="60" x14ac:dyDescent="0.25">
      <c r="A23" s="18" t="s">
        <v>66</v>
      </c>
      <c r="B23" s="14"/>
    </row>
    <row r="24" spans="1:2" ht="45" x14ac:dyDescent="0.25">
      <c r="A24" s="18" t="s">
        <v>67</v>
      </c>
      <c r="B24" s="14"/>
    </row>
    <row r="25" spans="1:2" ht="45" x14ac:dyDescent="0.25">
      <c r="A25" s="18" t="s">
        <v>68</v>
      </c>
      <c r="B25" s="14"/>
    </row>
    <row r="26" spans="1:2" ht="60" x14ac:dyDescent="0.25">
      <c r="A26" s="18" t="s">
        <v>69</v>
      </c>
      <c r="B26" s="14"/>
    </row>
    <row r="27" spans="1:2" ht="45" x14ac:dyDescent="0.25">
      <c r="A27" s="18" t="s">
        <v>70</v>
      </c>
      <c r="B27" s="14"/>
    </row>
    <row r="28" spans="1:2" ht="16.5" x14ac:dyDescent="0.25">
      <c r="A28" s="17" t="s">
        <v>97</v>
      </c>
      <c r="B28" s="14"/>
    </row>
    <row r="29" spans="1:2" ht="16.5" x14ac:dyDescent="0.25">
      <c r="A29" s="17" t="s">
        <v>38</v>
      </c>
      <c r="B29" s="14"/>
    </row>
    <row r="30" spans="1:2" x14ac:dyDescent="0.25">
      <c r="A30" s="14"/>
      <c r="B30" s="14"/>
    </row>
    <row r="31" spans="1:2" x14ac:dyDescent="0.25">
      <c r="A31" s="14"/>
      <c r="B31" s="14"/>
    </row>
    <row r="32" spans="1:2" ht="16.5" x14ac:dyDescent="0.25">
      <c r="A32" s="13" t="s">
        <v>52</v>
      </c>
      <c r="B32" s="14"/>
    </row>
    <row r="33" spans="1:2" ht="16.5" x14ac:dyDescent="0.25">
      <c r="A33" s="17" t="s">
        <v>33</v>
      </c>
      <c r="B33" s="14"/>
    </row>
    <row r="34" spans="1:2" ht="16.5" x14ac:dyDescent="0.25">
      <c r="A34" s="17" t="s">
        <v>35</v>
      </c>
      <c r="B34" s="14"/>
    </row>
    <row r="35" spans="1:2" ht="16.5" x14ac:dyDescent="0.25">
      <c r="A35" s="17" t="s">
        <v>39</v>
      </c>
      <c r="B35" s="14"/>
    </row>
    <row r="36" spans="1:2" ht="16.5" x14ac:dyDescent="0.25">
      <c r="A36" s="17" t="s">
        <v>53</v>
      </c>
      <c r="B36" s="14"/>
    </row>
    <row r="37" spans="1:2" ht="16.5" x14ac:dyDescent="0.25">
      <c r="A37" s="17" t="s">
        <v>37</v>
      </c>
      <c r="B37" s="14"/>
    </row>
    <row r="38" spans="1:2" x14ac:dyDescent="0.25">
      <c r="A38" s="14"/>
      <c r="B38" s="14"/>
    </row>
    <row r="39" spans="1:2" ht="16.5" x14ac:dyDescent="0.25">
      <c r="A39" s="13" t="s">
        <v>54</v>
      </c>
      <c r="B39" s="14"/>
    </row>
    <row r="40" spans="1:2" ht="16.5" x14ac:dyDescent="0.25">
      <c r="A40" s="17" t="s">
        <v>36</v>
      </c>
      <c r="B40" s="14"/>
    </row>
    <row r="41" spans="1:2" ht="16.5" x14ac:dyDescent="0.25">
      <c r="A41" s="17" t="s">
        <v>34</v>
      </c>
      <c r="B41" s="1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Hoja1</vt:lpstr>
      <vt:lpstr>Hoja2</vt:lpstr>
      <vt:lpstr>Listas</vt:lpstr>
      <vt:lpstr>Administrativo</vt:lpstr>
      <vt:lpstr>Anticorrupcion</vt:lpstr>
      <vt:lpstr>Dependencias</vt:lpstr>
      <vt:lpstr>Metas</vt:lpstr>
      <vt:lpstr>Objetivos</vt:lpstr>
      <vt:lpstr>Rubro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Guillermo Tobon Gonzalez</dc:creator>
  <cp:lastModifiedBy>Angela Maria Aristizabal Lopez</cp:lastModifiedBy>
  <dcterms:created xsi:type="dcterms:W3CDTF">2018-01-29T14:53:07Z</dcterms:created>
  <dcterms:modified xsi:type="dcterms:W3CDTF">2019-01-31T16:27:36Z</dcterms:modified>
</cp:coreProperties>
</file>