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obon\Documents\Archivos JGT\2017 Planeacion\2017 Planes de Accion\07 Julio\"/>
    </mc:Choice>
  </mc:AlternateContent>
  <bookViews>
    <workbookView xWindow="0" yWindow="0" windowWidth="20490" windowHeight="7755"/>
  </bookViews>
  <sheets>
    <sheet name="PLAN ACCIÓN" sheetId="1" r:id="rId1"/>
    <sheet name="Lista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'PLAN ACCIÓN'!$A$9:$AF$9</definedName>
    <definedName name="_xlnm.Print_Area" localSheetId="0">'PLAN ACCIÓN'!$A$1:$N$60</definedName>
    <definedName name="_xlnm.Print_Titles" localSheetId="0">'PLAN ACCIÓN'!$9:$9</definedName>
  </definedNames>
  <calcPr calcId="152511"/>
</workbook>
</file>

<file path=xl/calcChain.xml><?xml version="1.0" encoding="utf-8"?>
<calcChain xmlns="http://schemas.openxmlformats.org/spreadsheetml/2006/main">
  <c r="AB32" i="1" l="1"/>
  <c r="AA32" i="1"/>
  <c r="Z32" i="1"/>
  <c r="Y32" i="1"/>
  <c r="X32" i="1"/>
  <c r="W32" i="1"/>
  <c r="AC32" i="1" s="1"/>
  <c r="U16" i="1" l="1"/>
  <c r="U15" i="1"/>
  <c r="U14" i="1"/>
</calcChain>
</file>

<file path=xl/comments1.xml><?xml version="1.0" encoding="utf-8"?>
<comments xmlns="http://schemas.openxmlformats.org/spreadsheetml/2006/main">
  <authors>
    <author>Gimena Melgarejo Pinzon</author>
  </authors>
  <commentList>
    <comment ref="Z34" authorId="0" shapeId="0">
      <text>
        <r>
          <rPr>
            <b/>
            <sz val="9"/>
            <color indexed="81"/>
            <rFont val="Tahoma"/>
            <family val="2"/>
          </rPr>
          <t>Gimena Melgarejo Pinzon:</t>
        </r>
        <r>
          <rPr>
            <sz val="9"/>
            <color indexed="81"/>
            <rFont val="Tahoma"/>
            <family val="2"/>
          </rPr>
          <t xml:space="preserve">
incluye pago a comfinagro y bolsa</t>
        </r>
      </text>
    </comment>
  </commentList>
</comments>
</file>

<file path=xl/sharedStrings.xml><?xml version="1.0" encoding="utf-8"?>
<sst xmlns="http://schemas.openxmlformats.org/spreadsheetml/2006/main" count="354" uniqueCount="261">
  <si>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</si>
  <si>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</si>
  <si>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</si>
  <si>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</si>
  <si>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</si>
  <si>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</si>
  <si>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</si>
  <si>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</si>
  <si>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</si>
  <si>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</si>
  <si>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</si>
  <si>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</si>
  <si>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</si>
  <si>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</si>
  <si>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</si>
  <si>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</si>
  <si>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</si>
  <si>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</si>
  <si>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</si>
  <si>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</si>
  <si>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</si>
  <si>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</si>
  <si>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</si>
  <si>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</si>
  <si>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>SECRETARÍA GENERAL - DESPACHO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</si>
  <si>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</si>
  <si>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</si>
  <si>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</si>
  <si>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</si>
  <si>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</si>
  <si>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</si>
  <si>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</si>
  <si>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</si>
  <si>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</si>
  <si>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</si>
  <si>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</si>
  <si>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</si>
  <si>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</si>
  <si>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</si>
  <si>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</si>
  <si>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</si>
  <si>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</si>
  <si>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</si>
  <si>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</si>
  <si>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</si>
  <si>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</si>
  <si>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</si>
  <si>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</si>
  <si>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</si>
  <si>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</si>
  <si>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</si>
  <si>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</si>
  <si>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</si>
  <si>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</si>
  <si>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</si>
  <si>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</si>
  <si>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</si>
  <si>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</si>
  <si>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</si>
  <si>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</si>
  <si>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</si>
  <si>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</si>
  <si>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Recursos Financieros requeridos
(Cifras en millones de pesos)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</si>
  <si>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</si>
  <si>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</si>
  <si>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</si>
  <si>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</si>
  <si>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</si>
  <si>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</si>
  <si>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</si>
  <si>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</si>
  <si>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</si>
  <si>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</si>
  <si>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</si>
  <si>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</si>
  <si>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</si>
  <si>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</si>
  <si>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</si>
  <si>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</si>
  <si>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</si>
  <si>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A20467. transporte </t>
  </si>
  <si>
    <t xml:space="preserve">A20475. Suscripciones </t>
  </si>
  <si>
    <t xml:space="preserve">A20463. embalaje y acarreo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</si>
  <si>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</si>
  <si>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</si>
  <si>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</si>
  <si>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</si>
  <si>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</si>
  <si>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</si>
  <si>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</si>
  <si>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</si>
  <si>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</si>
  <si>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</si>
  <si>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</si>
  <si>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</si>
  <si>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</si>
  <si>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</si>
  <si>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</si>
  <si>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</si>
  <si>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</si>
  <si>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</si>
  <si>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 xml:space="preserve">A20487. Otros Servicios públicos </t>
  </si>
  <si>
    <t>Reporte SIIF</t>
  </si>
  <si>
    <t>Distribución de PAC</t>
  </si>
  <si>
    <t>Programación del PAC</t>
  </si>
  <si>
    <t>Control y verificación</t>
  </si>
  <si>
    <t>Formato de PAC</t>
  </si>
  <si>
    <t>Reporte INPANOUT</t>
  </si>
  <si>
    <t>Participación en las mesas de trabajo</t>
  </si>
  <si>
    <t>Revisión de los prepliegos y preparación y elaboración de los estudios de mercado financieros</t>
  </si>
  <si>
    <t>Elaboración del capitulo financiero</t>
  </si>
  <si>
    <t xml:space="preserve">Remisión del capítulo financiero </t>
  </si>
  <si>
    <t>Sistema de Gestión de Servicio al Ciudadano</t>
  </si>
  <si>
    <t>Implementar NUEVAS TECNOLOGÍAS para la atención al ciudadano (Omnicanalidad)</t>
  </si>
  <si>
    <t>Programa de Gestión Documental en pagina WEB</t>
  </si>
  <si>
    <t>Formato de Tablas de Retención</t>
  </si>
  <si>
    <t>Realizar talleres de sensibilizacion en materia de Gestión Documental (Orfeo y Archivo)</t>
  </si>
  <si>
    <t>Listas de asistencia</t>
  </si>
  <si>
    <t>Realizar  seguimiento a la recepción, radicación y distribución de comunicaciones oficiales</t>
  </si>
  <si>
    <t>Planillas y aplicativos (Orfeo y Sipost)</t>
  </si>
  <si>
    <t>Realizar custodia y actualización del inventario documental del  archivo central</t>
  </si>
  <si>
    <t>Formato de Inventario Documental</t>
  </si>
  <si>
    <t>Elaboración de la matriz de Instrumentos de la gestión de información pública</t>
  </si>
  <si>
    <t>Resolución</t>
  </si>
  <si>
    <t>Toma Fisica inventarios en servicio y en bodega</t>
  </si>
  <si>
    <t>Actas de toma física</t>
  </si>
  <si>
    <t>Identificación de los bienes con placas de ART</t>
  </si>
  <si>
    <t>Bienes con nuevas placas</t>
  </si>
  <si>
    <t>Administración de los bienes devolutivos y de consumo</t>
  </si>
  <si>
    <t>Comprobantes almacen</t>
  </si>
  <si>
    <t>Plan Institucional de Gestión Administrativa - PIGA</t>
  </si>
  <si>
    <t xml:space="preserve">Formulación del plan </t>
  </si>
  <si>
    <t>Elaboración de informes</t>
  </si>
  <si>
    <t>Informes PIGA</t>
  </si>
  <si>
    <t>Informe de supervisión</t>
  </si>
  <si>
    <t>Contratar los servicios de conectividad y acceso a internet para el acceso a las aplicaciones y sistemas de información de la Agencia, en el territorio nacional.</t>
  </si>
  <si>
    <t>Licitación pública o Colombia Compra</t>
  </si>
  <si>
    <t>Plan Institucional de Capacitacion</t>
  </si>
  <si>
    <t>Formulacion Plan Institucional de Capacitacion</t>
  </si>
  <si>
    <t>Documento Plan Institucional de capacitacion</t>
  </si>
  <si>
    <t>Adopcion del Plan de Capacitacion</t>
  </si>
  <si>
    <t>Resolucion de adopcion</t>
  </si>
  <si>
    <t>Ejecucion de  Actividades Plan de Capacitacion</t>
  </si>
  <si>
    <t xml:space="preserve">Cronograma de Actividades </t>
  </si>
  <si>
    <t>Evaluacion de Actividades plan de capacitacion</t>
  </si>
  <si>
    <t>Evaluacion electronica</t>
  </si>
  <si>
    <t xml:space="preserve">Plan de Bienestar Social laboral </t>
  </si>
  <si>
    <t>Formulacion Plan de Bienestar Social Laboral e Incentivos</t>
  </si>
  <si>
    <t>Documento plan de Bienestar</t>
  </si>
  <si>
    <t>Contrato</t>
  </si>
  <si>
    <t>Ejecucion de  Actividades del Plan</t>
  </si>
  <si>
    <t>Archivo Digital(Programacion de visitas)</t>
  </si>
  <si>
    <t>Evaluacion de Actividades plan de Bienestar</t>
  </si>
  <si>
    <t>Resolucion</t>
  </si>
  <si>
    <t>Documento y Resolucion</t>
  </si>
  <si>
    <t>Documentos y Resolucion</t>
  </si>
  <si>
    <t>Botiquines operativos</t>
  </si>
  <si>
    <t>Proceso de contratacion</t>
  </si>
  <si>
    <t>Inspecciones planeadas a sedes de la Entidad</t>
  </si>
  <si>
    <t>Formatos</t>
  </si>
  <si>
    <t>Elaborar formatos y minutas tipo para cada uno de los diferentes tramites de competencia de contratos</t>
  </si>
  <si>
    <t>Formatos y minutas tipo</t>
  </si>
  <si>
    <t xml:space="preserve">Socializaciòn de los formatos, con las diferentes dependencias de la entidad </t>
  </si>
  <si>
    <t>Correo electrònico</t>
  </si>
  <si>
    <t>Planilla de registro</t>
  </si>
  <si>
    <t xml:space="preserve">Formulación y socialización del Programa de Gestión Documental   </t>
  </si>
  <si>
    <t xml:space="preserve">Elaboración y aprobación de las Tablas de Retención Documental y Cuadro de Clasificación Documental </t>
  </si>
  <si>
    <t>Socialización y sensibilización</t>
  </si>
  <si>
    <t xml:space="preserve">Comité paritario de seguridad y salud en el trabajo o en su defecto vigía de seguridad y salud en el trabajo. funcionamiento del comité paritario.  </t>
  </si>
  <si>
    <t>Reglamento de Higiene y Seguridad.</t>
  </si>
  <si>
    <t>Documento del programa de SST o documento de gestión Manual del Sistema de Gestion de la seguridad y salud en el trabajo. La entidad un documento actualizado del programa de SST</t>
  </si>
  <si>
    <t>Brigadas de emergencias y grupos de primeros auxilios. estructuración y funcionamiento del plan de emergencia, comité de emergencias.</t>
  </si>
  <si>
    <t xml:space="preserve">Intervención de los riesgos identificados en los diagnósticos de condiciones de salud, de trabajo y matriz de identificación de peligros y valoración de riesgos GTC 45 entre otras:
</t>
  </si>
  <si>
    <t>Desarrollar mecanismos de Participación Ciudadana</t>
  </si>
  <si>
    <t>Informes Trimestrales de Gestión</t>
  </si>
  <si>
    <t>Diseñar e implementar la Politica para el trámite interno de peticiones, quejas, reclamos, sugerencias y denuncias</t>
  </si>
  <si>
    <t>0299-1000-1.Fortalecimiento tecnológico de la entidad en los territorios afectados por el conflicto armado y cultivos de uso ilícito</t>
  </si>
  <si>
    <t>Politica de Gestión Documental Implementada</t>
  </si>
  <si>
    <t>Actas de reunión</t>
  </si>
  <si>
    <t>Archivo magnético</t>
  </si>
  <si>
    <t>Capítulo financiero</t>
  </si>
  <si>
    <t>Correo</t>
  </si>
  <si>
    <t xml:space="preserve"> Sistema de Gestion de la Seguridad y la Salud en el Trabajo</t>
  </si>
  <si>
    <t xml:space="preserve">Gestión de ejecución y seguimiento a PAC </t>
  </si>
  <si>
    <t>Requisitos financieros diferenciados establecidos para la contratación</t>
  </si>
  <si>
    <t>Política de administración de bienes implementada</t>
  </si>
  <si>
    <t>Medición del clima organizacional</t>
  </si>
  <si>
    <t>Estrategia de asesoria</t>
  </si>
  <si>
    <t>Elaboración de guía, cartillas y/o manuales para facilitar los procesos asociados con la contratación de bienes y servicios</t>
  </si>
  <si>
    <t>Documentos</t>
  </si>
  <si>
    <t>Adelantar talleres y reuniones de capacitacióny asesoría a las diferentes áreas de la entidad</t>
  </si>
  <si>
    <t>Estrategia de provisión eficiente de recursos para el funcionamiento de la entidad</t>
  </si>
  <si>
    <t>Implementar alianza de sedes con servicios compartidos con otras Entidades</t>
  </si>
  <si>
    <t>Realizar el montaje y adecuación de la sede central</t>
  </si>
  <si>
    <t>Informe de supervision</t>
  </si>
  <si>
    <t>Proveer una solución de transporte para el cumplimiento de los objetivos misionales de la entidad</t>
  </si>
  <si>
    <t>Apoyar y soportar la implementacion de los sitemas de informacion de la Agencia</t>
  </si>
  <si>
    <t>Mantener actualizado y en operacion  el software y hardware necesarios sobre  la infraestructura tecnología de la Agencia.</t>
  </si>
  <si>
    <t>Contratar los servicios especializados de prevencion y correccion sobre  la plataforma del datacenter de propiedad de la Agencia.</t>
  </si>
  <si>
    <t>Parametrizar y actualizar plataforma a nombre de  la Agencia de Renocación del territorio, adquiriendo certificados para la, migración de información en los sistemas administrativos de la plataforma</t>
  </si>
  <si>
    <t>Contratar los servicios de mantenimiento preventivo y correctivo sobre la infraestructura de usuario final, con insumos, para  el equipamiento computacional de la Agencia.</t>
  </si>
  <si>
    <t>Software instalado y adquirido a nivel nacional y en las oficinas centrales de la Agencia</t>
  </si>
  <si>
    <t>Mantenimiento preventivo y correctivo a la infraestructura electrica y tecnologica instalada a nivel nacional y en las oficinas centrales de la Agencia</t>
  </si>
  <si>
    <t>contrato e informe de supervision</t>
  </si>
  <si>
    <t>Licencias</t>
  </si>
  <si>
    <t>Reporte de visita especializada</t>
  </si>
  <si>
    <t>A20455 mantenimiento equipo comunicaciones y computación</t>
  </si>
  <si>
    <t>A204513 mantenimiento de software</t>
  </si>
  <si>
    <t>Informe de Gestion</t>
  </si>
  <si>
    <t xml:space="preserve">Estudio Analisis y Resolucion de actuaciones Disciplinarias con base en quejas, informes, u otro medio </t>
  </si>
  <si>
    <t>Archivo G.I.T Control Interno Disciplinario</t>
  </si>
  <si>
    <t>Plan de Induccion, Reinduccion y Sensibilizacion a Funcionarios en el  aspecto discipñlinario.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</si>
  <si>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</si>
  <si>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</si>
  <si>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</si>
  <si>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</si>
  <si>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</si>
  <si>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</si>
  <si>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</si>
  <si>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</si>
  <si>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</si>
  <si>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</si>
  <si>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El control y verificación al PAC se realiza una vez al mes, independientemente que se hayan solicitado adiciones.</t>
  </si>
  <si>
    <t>La distribución del PAC se realiza conforme a lo autorizado por el Ministerio de Hacienda y Crédito Público</t>
  </si>
  <si>
    <t>a 30 de junio no se han realizado mesas de trabajo</t>
  </si>
  <si>
    <t>Al igual que se han realizado tres (03) revisiónes de pliegos y de capítulos financieros se han hecho las respectivas remisiones de los capítulos financieros</t>
  </si>
  <si>
    <t>Las dos (2) programaciones de PAC que se evidencian en los meses de febrero a junio; corresponden a anticipos de PAC solicitados para cubrir los compromisos adquiridos y que no se requirieron por parte de los supervisores en las fechas establecidas.</t>
  </si>
  <si>
    <t>Se han revisado tres (03) pliegos, en los meses de enero, febrero y marzo. Es importante mencionar que esta actividad es por demanda</t>
  </si>
  <si>
    <t>A 30 de junio se han elaborado tres (03) capítulos financieros. Es importante mencionar que esta actividad es por demanda</t>
  </si>
  <si>
    <t>Sin recursos/la actividad se ejecuta con el recurso humano del GIT</t>
  </si>
  <si>
    <t>El cumplimiento es a demanda por solicitud de los funcionarios</t>
  </si>
  <si>
    <t>$2,353,100</t>
  </si>
  <si>
    <t>$1,083,700</t>
  </si>
  <si>
    <t>$1,522,700</t>
  </si>
  <si>
    <t>Se cumple de acuerdo con las solicitudes</t>
  </si>
  <si>
    <t>La custodia es permanente</t>
  </si>
  <si>
    <t>La actividad incia en el mes de septiembre</t>
  </si>
  <si>
    <t>Se replantea inicio de la actividad para el 01-08-2017</t>
  </si>
  <si>
    <t>Para aprobación del comité</t>
  </si>
  <si>
    <t>Las actividades inician en el mes de Julio</t>
  </si>
  <si>
    <t>El presupuesto final fue de  $869,000,000, agradezco cambiar en la casilla de recursos financieros requeridos</t>
  </si>
  <si>
    <t>Febrero: Presentación Estrategia
Marzo: Estructuración Estudios Previos
Mayo: Consecución Recursos (Funcionamiento) / Proceso Contractual
Junio: Orden de Compra No. 18347 / CCE / AMP 
Se proyecta que en el mes de Julio ya esté en operación el Contact Center y dar inicio a la Ejecución Presupuestal</t>
  </si>
  <si>
    <t>$190,000,000,oo</t>
  </si>
  <si>
    <t>Febrero: Presentación Estrategia
Marzo: Estructuración Estudios Previos y  Consecución Recursos (Inversión)
Abril: Proceso Contractual
Mayo: Suscripción Contrato para el Desarrollo Multicanal y gestión de PQRSD
Junio: Levantamiento de Información para la construcción del aplicativo de PQRSD
Del valor del contrato ($190,000,000,oo) se pagó en el mes de Junio el 20% ($38,000,000,oo) y hacia el mes de Octubre el saldo ($152,000,000,oo)</t>
  </si>
  <si>
    <t>N/A</t>
  </si>
  <si>
    <t>Febrero: Presentación Estrategia
Marzo: Estructuración Aplicativo PQRSD (Matriz Excel)
Abril: Estructuración Caracterización Proceso, Procedimiento, Instructivo, Protocolos, Carta de Trato Digno
Mayo: Estructuración Resolución Políticas de Servicio al Ciudadano y trámite interno de PQRSD
Junio: Diseño de Protocolos de Servicio</t>
  </si>
  <si>
    <t>PP-GC-04 ESTUDIOS PREVIOS  MENOR CUANTÍA
PP-GC-03 ESTUDIOS PREVIOS MINIMA CUANTÍA
PP-GC-01 ESTUDIOS PREVIOS ACUERDO MARCO DE PRECIOS
PP-GC-02 ESTUDIOS PREVIOS PSP Y DE APOYO A LA GESTIÓN  v.2
FM-GC-02  ACTA DE INICIO
Minutas no codificadas
TERMINACIÓN ANTICIPADA
COMODATO</t>
  </si>
  <si>
    <t>Publicados en Mercurio</t>
  </si>
  <si>
    <t>Proyección y ajustes de los Estudios Previos para realizar el contrato con la Universidad Nacional.</t>
  </si>
  <si>
    <t>Se adoptó a través del Comité de Desarrollo Adminsitrativo.</t>
  </si>
  <si>
    <t>Se inicia la ejecución de actividades en el mes de Julio de 2017</t>
  </si>
  <si>
    <t>La evaluación del plan de capacitación se realizará en el mes de Diciembre de 2017.</t>
  </si>
  <si>
    <t>Proyección y ajustes de los Estudios Previos para realizar el contrato con Compensar.</t>
  </si>
  <si>
    <t>Se realizará en el mes de agosto de 2017</t>
  </si>
  <si>
    <t>La evaluación del plan de bienestar se realizará en el mes de Diciembre de 2017.</t>
  </si>
  <si>
    <t>Se conformó el COPASST a través de la Resolución 274 del 5 de mayo de 2015.</t>
  </si>
  <si>
    <t>Se adoptó a través de la Resolución No. 358 del 30 de mayo de 2017</t>
  </si>
  <si>
    <t>Se adoptó la Poltica de Salud y Seguridad en el Trabajo el 21 de junio de 2017, a través de documento suscrito por la Directora General.</t>
  </si>
  <si>
    <t>Se encuentra en armonización con el plan de emergencias del Edificio y estructuración del equipo de brigadas en las sedes regionales.</t>
  </si>
  <si>
    <t>Se realizó la inspección de la sede central y se realizó la planeación de de las inspecciones de las sedes regionales.</t>
  </si>
  <si>
    <t>Se realizó la contratación con la empresa Clipsalud y se programaron las citas médicas de los ingresos y egresos de los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</si>
</sst>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#\ &quot;COP&quot;"/>
    <numFmt numFmtId="165" formatCode="_-[$$-240A]\ * #,##0.00_ ;_-[$$-240A]\ * \-#,##0.00\ ;_-[$$-240A]\ * &quot;-&quot;??_ ;_-@_ "/>
    <numFmt numFmtId="166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9" fillId="0" borderId="0" applyFill="0" applyBorder="0" applyProtection="0">
      <alignment horizontal="left" vertical="center"/>
    </xf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4" fontId="8" fillId="3" borderId="0" xfId="2" applyFont="1" applyFill="1" applyBorder="1" applyAlignment="1">
      <alignment horizontal="left" vertical="center" wrapText="1"/>
    </xf>
    <xf numFmtId="44" fontId="3" fillId="0" borderId="1" xfId="2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4" fontId="3" fillId="0" borderId="4" xfId="2" applyFont="1" applyFill="1" applyBorder="1" applyAlignment="1" applyProtection="1">
      <alignment horizontal="left" vertical="center" wrapText="1"/>
    </xf>
    <xf numFmtId="43" fontId="3" fillId="0" borderId="1" xfId="6" applyFont="1" applyFill="1" applyBorder="1" applyAlignment="1" applyProtection="1">
      <alignment vertical="center" wrapText="1"/>
    </xf>
    <xf numFmtId="43" fontId="3" fillId="0" borderId="4" xfId="6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49" fontId="9" fillId="0" borderId="1" xfId="4" applyBorder="1" applyAlignment="1" applyProtection="1">
      <alignment horizontal="left" vertical="center" wrapText="1"/>
    </xf>
    <xf numFmtId="165" fontId="0" fillId="0" borderId="1" xfId="5" applyNumberFormat="1" applyFont="1" applyBorder="1" applyProtection="1"/>
    <xf numFmtId="49" fontId="10" fillId="0" borderId="1" xfId="4" applyFont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2" fillId="10" borderId="1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9" fontId="3" fillId="0" borderId="22" xfId="0" applyNumberFormat="1" applyFont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6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3" xfId="0" applyNumberFormat="1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44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" xfId="0" applyNumberFormat="1" applyFont="1" applyBorder="1" applyAlignment="1" applyProtection="1">
      <alignment vertical="center" wrapText="1"/>
      <protection locked="0"/>
    </xf>
    <xf numFmtId="44" fontId="3" fillId="0" borderId="23" xfId="0" applyNumberFormat="1" applyFont="1" applyBorder="1" applyAlignment="1" applyProtection="1">
      <alignment vertical="center" wrapText="1"/>
      <protection locked="0"/>
    </xf>
    <xf numFmtId="10" fontId="3" fillId="0" borderId="1" xfId="0" applyNumberFormat="1" applyFont="1" applyBorder="1" applyAlignment="1" applyProtection="1">
      <alignment vertical="center" wrapText="1"/>
      <protection locked="0"/>
    </xf>
    <xf numFmtId="10" fontId="3" fillId="0" borderId="23" xfId="0" applyNumberFormat="1" applyFont="1" applyBorder="1" applyAlignment="1" applyProtection="1">
      <alignment vertical="center" wrapText="1"/>
      <protection locked="0"/>
    </xf>
    <xf numFmtId="44" fontId="0" fillId="0" borderId="1" xfId="2" applyFont="1" applyBorder="1" applyProtection="1"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4" fillId="11" borderId="16" xfId="0" applyFont="1" applyFill="1" applyBorder="1" applyAlignment="1" applyProtection="1">
      <alignment horizontal="center" vertical="center" wrapText="1"/>
    </xf>
    <xf numFmtId="0" fontId="14" fillId="11" borderId="1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44" fontId="3" fillId="0" borderId="4" xfId="2" applyFont="1" applyFill="1" applyBorder="1" applyAlignment="1" applyProtection="1">
      <alignment horizontal="center" vertical="center" wrapText="1"/>
    </xf>
    <xf numFmtId="44" fontId="3" fillId="0" borderId="7" xfId="2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9" fontId="3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BodyStyle" xfId="4"/>
    <cellStyle name="Currency" xfId="5"/>
    <cellStyle name="Millares" xfId="6" builtinId="3"/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1052561</xdr:colOff>
      <xdr:row>3</xdr:row>
      <xdr:rowOff>64505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-Administrat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mena.melgarejo/AppData/Local/Microsoft/Windows/Temporary%20Internet%20Files/Content.Outlook/0TYY2GMT/FORMATO%20PLAN%20DE%20ACCI&#211;N%20-%20Efc%20%20Administrati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&#211;N%20-%20Sec%20Gener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A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Documents/Archivos%20JGT/2017%20Planeacion/2017%20Planes%20de%20Accion/02%20Febrero/PLAN%20DE%20ACCI&#211;N%20ART%20-%20contrat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on%20-%20Secretaria%20Gener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0"/>
  <sheetViews>
    <sheetView showGridLines="0" tabSelected="1" topLeftCell="F50" zoomScale="70" zoomScaleNormal="70" workbookViewId="0">
      <selection activeCell="F54" sqref="F54"/>
    </sheetView>
  </sheetViews>
  <sheetFormatPr baseColWidth="10" defaultRowHeight="12.75" x14ac:dyDescent="0.25"/>
  <cols>
    <col min="1" max="1" width="6.42578125" style="9" bestFit="1" customWidth="1"/>
    <col min="2" max="2" width="27.85546875" style="9" customWidth="1"/>
    <col min="3" max="3" width="18.7109375" style="14" customWidth="1"/>
    <col min="4" max="4" width="20.14062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2" width="25.5703125" style="9" customWidth="1"/>
    <col min="13" max="13" width="21.42578125" style="9" customWidth="1"/>
    <col min="14" max="14" width="21.140625" style="9" customWidth="1"/>
    <col min="15" max="21" width="11.42578125" style="9"/>
    <col min="22" max="22" width="1.140625" style="9" customWidth="1"/>
    <col min="23" max="23" width="13.28515625" style="9" bestFit="1" customWidth="1"/>
    <col min="24" max="24" width="16.140625" style="9" bestFit="1" customWidth="1"/>
    <col min="25" max="25" width="13.5703125" style="9" bestFit="1" customWidth="1"/>
    <col min="26" max="27" width="12.28515625" style="9" bestFit="1" customWidth="1"/>
    <col min="28" max="28" width="12.28515625" style="9" customWidth="1"/>
    <col min="29" max="29" width="11.42578125" style="9"/>
    <col min="30" max="30" width="1.140625" style="9" customWidth="1"/>
    <col min="31" max="33" width="59.5703125" style="9" customWidth="1"/>
    <col min="34" max="16384" width="11.42578125" style="9"/>
  </cols>
  <sheetData>
    <row r="1" spans="1:32" ht="26.25" customHeight="1" x14ac:dyDescent="0.25">
      <c r="A1" s="117"/>
      <c r="B1" s="117"/>
      <c r="C1" s="117"/>
      <c r="D1" s="116" t="s">
        <v>11</v>
      </c>
      <c r="E1" s="116"/>
      <c r="F1" s="116"/>
      <c r="G1" s="116"/>
      <c r="H1" s="116"/>
      <c r="I1" s="116"/>
      <c r="J1" s="116"/>
      <c r="K1" s="116"/>
      <c r="L1" s="116"/>
      <c r="M1" s="116"/>
    </row>
    <row r="2" spans="1:32" ht="26.25" customHeight="1" x14ac:dyDescent="0.25">
      <c r="A2" s="117"/>
      <c r="B2" s="117"/>
      <c r="C2" s="117"/>
      <c r="D2" s="116" t="s">
        <v>4</v>
      </c>
      <c r="E2" s="116"/>
      <c r="F2" s="116"/>
      <c r="G2" s="116"/>
      <c r="H2" s="116"/>
      <c r="I2" s="116"/>
      <c r="J2" s="116"/>
      <c r="K2" s="116"/>
      <c r="L2" s="116"/>
      <c r="M2" s="116"/>
    </row>
    <row r="4" spans="1:32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2" ht="27" customHeight="1" x14ac:dyDescent="0.25">
      <c r="A5" s="10"/>
      <c r="B5" s="10"/>
      <c r="C5" s="118" t="s">
        <v>59</v>
      </c>
      <c r="D5" s="118"/>
      <c r="E5" s="118"/>
      <c r="F5" s="118"/>
      <c r="G5" s="113" t="s">
        <v>24</v>
      </c>
      <c r="H5" s="114"/>
      <c r="I5" s="114"/>
      <c r="J5" s="115"/>
    </row>
    <row r="6" spans="1:32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2" ht="23.25" customHeight="1" thickBot="1" x14ac:dyDescent="0.3">
      <c r="A7" s="10"/>
      <c r="B7" s="10"/>
      <c r="C7" s="110" t="s">
        <v>2</v>
      </c>
      <c r="D7" s="111"/>
      <c r="E7" s="112"/>
      <c r="F7" s="109" t="s">
        <v>12</v>
      </c>
      <c r="G7" s="109"/>
      <c r="H7" s="8"/>
      <c r="I7" s="8"/>
      <c r="J7" s="8"/>
      <c r="K7" s="8"/>
      <c r="L7" s="8"/>
    </row>
    <row r="8" spans="1:32" ht="43.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84" t="s">
        <v>212</v>
      </c>
      <c r="P8" s="85"/>
      <c r="Q8" s="85"/>
      <c r="R8" s="85"/>
      <c r="S8" s="85"/>
      <c r="T8" s="85"/>
      <c r="U8" s="86"/>
      <c r="W8" s="84" t="s">
        <v>213</v>
      </c>
      <c r="X8" s="85"/>
      <c r="Y8" s="85"/>
      <c r="Z8" s="85"/>
      <c r="AA8" s="85"/>
      <c r="AB8" s="85"/>
      <c r="AC8" s="86"/>
    </row>
    <row r="9" spans="1:32" ht="62.25" customHeight="1" thickBot="1" x14ac:dyDescent="0.3">
      <c r="A9" s="15" t="s">
        <v>0</v>
      </c>
      <c r="B9" s="15" t="s">
        <v>61</v>
      </c>
      <c r="C9" s="15" t="s">
        <v>44</v>
      </c>
      <c r="D9" s="15" t="s">
        <v>5</v>
      </c>
      <c r="E9" s="15" t="s">
        <v>60</v>
      </c>
      <c r="F9" s="119" t="s">
        <v>3</v>
      </c>
      <c r="G9" s="120"/>
      <c r="H9" s="17" t="s">
        <v>6</v>
      </c>
      <c r="I9" s="17" t="s">
        <v>7</v>
      </c>
      <c r="J9" s="17" t="s">
        <v>62</v>
      </c>
      <c r="K9" s="17" t="s">
        <v>10</v>
      </c>
      <c r="L9" s="17" t="s">
        <v>1</v>
      </c>
      <c r="M9" s="15" t="s">
        <v>8</v>
      </c>
      <c r="N9" s="47" t="s">
        <v>9</v>
      </c>
      <c r="O9" s="43" t="s">
        <v>214</v>
      </c>
      <c r="P9" s="44" t="s">
        <v>215</v>
      </c>
      <c r="Q9" s="44" t="s">
        <v>216</v>
      </c>
      <c r="R9" s="44" t="s">
        <v>217</v>
      </c>
      <c r="S9" s="45" t="s">
        <v>218</v>
      </c>
      <c r="T9" s="45" t="s">
        <v>221</v>
      </c>
      <c r="U9" s="46" t="s">
        <v>219</v>
      </c>
      <c r="W9" s="48" t="s">
        <v>214</v>
      </c>
      <c r="X9" s="49" t="s">
        <v>215</v>
      </c>
      <c r="Y9" s="49" t="s">
        <v>216</v>
      </c>
      <c r="Z9" s="49" t="s">
        <v>217</v>
      </c>
      <c r="AA9" s="50" t="s">
        <v>218</v>
      </c>
      <c r="AB9" s="50" t="s">
        <v>221</v>
      </c>
      <c r="AC9" s="51" t="s">
        <v>219</v>
      </c>
      <c r="AE9" s="87" t="s">
        <v>220</v>
      </c>
      <c r="AF9" s="88"/>
    </row>
    <row r="10" spans="1:32" ht="36.75" customHeight="1" x14ac:dyDescent="0.25">
      <c r="A10" s="98">
        <v>1</v>
      </c>
      <c r="B10" s="98" t="s">
        <v>35</v>
      </c>
      <c r="C10" s="96" t="s">
        <v>41</v>
      </c>
      <c r="D10" s="96" t="s">
        <v>183</v>
      </c>
      <c r="E10" s="96">
        <v>12</v>
      </c>
      <c r="F10" s="31">
        <v>1</v>
      </c>
      <c r="G10" s="7" t="s">
        <v>104</v>
      </c>
      <c r="H10" s="34">
        <v>42748</v>
      </c>
      <c r="I10" s="34">
        <v>43074</v>
      </c>
      <c r="J10" s="6"/>
      <c r="K10" s="6"/>
      <c r="L10" s="33" t="s">
        <v>106</v>
      </c>
      <c r="M10" s="96" t="s">
        <v>54</v>
      </c>
      <c r="N10" s="92" t="s">
        <v>55</v>
      </c>
      <c r="O10" s="52">
        <v>1</v>
      </c>
      <c r="P10" s="53">
        <v>2</v>
      </c>
      <c r="Q10" s="53">
        <v>2</v>
      </c>
      <c r="R10" s="53">
        <v>2</v>
      </c>
      <c r="S10" s="53">
        <v>2</v>
      </c>
      <c r="T10" s="62">
        <v>2</v>
      </c>
      <c r="U10" s="65">
        <v>0.5</v>
      </c>
      <c r="V10" s="55"/>
      <c r="W10" s="52"/>
      <c r="X10" s="53"/>
      <c r="Y10" s="53"/>
      <c r="Z10" s="53"/>
      <c r="AA10" s="53"/>
      <c r="AB10" s="62"/>
      <c r="AC10" s="54"/>
      <c r="AD10" s="55"/>
      <c r="AE10" s="80" t="s">
        <v>226</v>
      </c>
      <c r="AF10" s="81"/>
    </row>
    <row r="11" spans="1:32" ht="36.75" customHeight="1" x14ac:dyDescent="0.25">
      <c r="A11" s="99"/>
      <c r="B11" s="99"/>
      <c r="C11" s="97"/>
      <c r="D11" s="97"/>
      <c r="E11" s="97"/>
      <c r="F11" s="31">
        <v>2</v>
      </c>
      <c r="G11" s="7" t="s">
        <v>103</v>
      </c>
      <c r="H11" s="34">
        <v>42754</v>
      </c>
      <c r="I11" s="34">
        <v>43076</v>
      </c>
      <c r="J11" s="6"/>
      <c r="K11" s="6"/>
      <c r="L11" s="33" t="s">
        <v>102</v>
      </c>
      <c r="M11" s="97"/>
      <c r="N11" s="94"/>
      <c r="O11" s="56">
        <v>1</v>
      </c>
      <c r="P11" s="57">
        <v>2</v>
      </c>
      <c r="Q11" s="57">
        <v>2</v>
      </c>
      <c r="R11" s="57">
        <v>2</v>
      </c>
      <c r="S11" s="57">
        <v>2</v>
      </c>
      <c r="T11" s="63">
        <v>2</v>
      </c>
      <c r="U11" s="65">
        <v>0.5</v>
      </c>
      <c r="V11" s="55"/>
      <c r="W11" s="52"/>
      <c r="X11" s="57"/>
      <c r="Y11" s="57"/>
      <c r="Z11" s="57"/>
      <c r="AA11" s="57"/>
      <c r="AB11" s="63"/>
      <c r="AC11" s="58"/>
      <c r="AD11" s="55"/>
      <c r="AE11" s="80" t="s">
        <v>223</v>
      </c>
      <c r="AF11" s="81"/>
    </row>
    <row r="12" spans="1:32" ht="36.75" customHeight="1" x14ac:dyDescent="0.25">
      <c r="A12" s="99"/>
      <c r="B12" s="99"/>
      <c r="C12" s="97"/>
      <c r="D12" s="97"/>
      <c r="E12" s="97"/>
      <c r="F12" s="31">
        <v>3</v>
      </c>
      <c r="G12" s="7" t="s">
        <v>105</v>
      </c>
      <c r="H12" s="34">
        <v>42754</v>
      </c>
      <c r="I12" s="34">
        <v>43098</v>
      </c>
      <c r="J12" s="6"/>
      <c r="K12" s="6"/>
      <c r="L12" s="33" t="s">
        <v>107</v>
      </c>
      <c r="M12" s="97"/>
      <c r="N12" s="94"/>
      <c r="O12" s="56">
        <v>1</v>
      </c>
      <c r="P12" s="57">
        <v>1</v>
      </c>
      <c r="Q12" s="57">
        <v>1</v>
      </c>
      <c r="R12" s="57">
        <v>1</v>
      </c>
      <c r="S12" s="57">
        <v>1</v>
      </c>
      <c r="T12" s="63">
        <v>1</v>
      </c>
      <c r="U12" s="65">
        <v>0.5</v>
      </c>
      <c r="V12" s="55"/>
      <c r="W12" s="56"/>
      <c r="X12" s="57"/>
      <c r="Y12" s="57"/>
      <c r="Z12" s="57"/>
      <c r="AA12" s="57"/>
      <c r="AB12" s="63"/>
      <c r="AC12" s="58"/>
      <c r="AD12" s="55"/>
      <c r="AE12" s="80" t="s">
        <v>222</v>
      </c>
      <c r="AF12" s="81"/>
    </row>
    <row r="13" spans="1:32" ht="30" customHeight="1" x14ac:dyDescent="0.25">
      <c r="A13" s="98">
        <v>2</v>
      </c>
      <c r="B13" s="98" t="s">
        <v>35</v>
      </c>
      <c r="C13" s="96" t="s">
        <v>41</v>
      </c>
      <c r="D13" s="96" t="s">
        <v>184</v>
      </c>
      <c r="E13" s="96">
        <v>10</v>
      </c>
      <c r="F13" s="31">
        <v>1</v>
      </c>
      <c r="G13" s="7" t="s">
        <v>108</v>
      </c>
      <c r="H13" s="34">
        <v>42737</v>
      </c>
      <c r="I13" s="34">
        <v>43069</v>
      </c>
      <c r="J13" s="6"/>
      <c r="K13" s="6"/>
      <c r="L13" s="33" t="s">
        <v>178</v>
      </c>
      <c r="M13" s="96" t="s">
        <v>54</v>
      </c>
      <c r="N13" s="92" t="s">
        <v>55</v>
      </c>
      <c r="O13" s="56">
        <v>0</v>
      </c>
      <c r="P13" s="57">
        <v>0</v>
      </c>
      <c r="Q13" s="57">
        <v>0</v>
      </c>
      <c r="R13" s="57">
        <v>0</v>
      </c>
      <c r="S13" s="57">
        <v>0</v>
      </c>
      <c r="T13" s="63">
        <v>0</v>
      </c>
      <c r="U13" s="65">
        <v>0</v>
      </c>
      <c r="V13" s="55"/>
      <c r="W13" s="56"/>
      <c r="X13" s="57"/>
      <c r="Y13" s="57"/>
      <c r="Z13" s="57"/>
      <c r="AA13" s="57"/>
      <c r="AB13" s="63"/>
      <c r="AC13" s="58"/>
      <c r="AD13" s="55"/>
      <c r="AE13" s="80" t="s">
        <v>224</v>
      </c>
      <c r="AF13" s="81"/>
    </row>
    <row r="14" spans="1:32" ht="40.5" customHeight="1" x14ac:dyDescent="0.25">
      <c r="A14" s="99"/>
      <c r="B14" s="99"/>
      <c r="C14" s="97"/>
      <c r="D14" s="97"/>
      <c r="E14" s="97"/>
      <c r="F14" s="31">
        <v>2</v>
      </c>
      <c r="G14" s="7" t="s">
        <v>109</v>
      </c>
      <c r="H14" s="34">
        <v>42737</v>
      </c>
      <c r="I14" s="34">
        <v>43069</v>
      </c>
      <c r="J14" s="6"/>
      <c r="K14" s="6"/>
      <c r="L14" s="33" t="s">
        <v>179</v>
      </c>
      <c r="M14" s="97"/>
      <c r="N14" s="94"/>
      <c r="O14" s="56">
        <v>0</v>
      </c>
      <c r="P14" s="57">
        <v>1</v>
      </c>
      <c r="Q14" s="57">
        <v>1</v>
      </c>
      <c r="R14" s="57">
        <v>1</v>
      </c>
      <c r="S14" s="57">
        <v>0</v>
      </c>
      <c r="T14" s="63">
        <v>0</v>
      </c>
      <c r="U14" s="65">
        <f>0.3%*100</f>
        <v>0.3</v>
      </c>
      <c r="V14" s="55"/>
      <c r="W14" s="56"/>
      <c r="X14" s="57"/>
      <c r="Y14" s="57"/>
      <c r="Z14" s="57"/>
      <c r="AA14" s="57"/>
      <c r="AB14" s="63"/>
      <c r="AC14" s="58"/>
      <c r="AD14" s="55"/>
      <c r="AE14" s="80" t="s">
        <v>227</v>
      </c>
      <c r="AF14" s="81"/>
    </row>
    <row r="15" spans="1:32" ht="30" customHeight="1" x14ac:dyDescent="0.25">
      <c r="A15" s="99"/>
      <c r="B15" s="99"/>
      <c r="C15" s="97"/>
      <c r="D15" s="97"/>
      <c r="E15" s="97"/>
      <c r="F15" s="31">
        <v>3</v>
      </c>
      <c r="G15" s="7" t="s">
        <v>110</v>
      </c>
      <c r="H15" s="34">
        <v>42737</v>
      </c>
      <c r="I15" s="34">
        <v>43069</v>
      </c>
      <c r="J15" s="6"/>
      <c r="K15" s="6"/>
      <c r="L15" s="33" t="s">
        <v>180</v>
      </c>
      <c r="M15" s="97"/>
      <c r="N15" s="94"/>
      <c r="O15" s="56">
        <v>0</v>
      </c>
      <c r="P15" s="57">
        <v>1</v>
      </c>
      <c r="Q15" s="57">
        <v>1</v>
      </c>
      <c r="R15" s="57">
        <v>1</v>
      </c>
      <c r="S15" s="57">
        <v>0</v>
      </c>
      <c r="T15" s="63">
        <v>0</v>
      </c>
      <c r="U15" s="65">
        <f>0.3%*100</f>
        <v>0.3</v>
      </c>
      <c r="V15" s="55"/>
      <c r="W15" s="56"/>
      <c r="X15" s="57"/>
      <c r="Y15" s="57"/>
      <c r="Z15" s="57"/>
      <c r="AA15" s="57"/>
      <c r="AB15" s="63"/>
      <c r="AC15" s="58"/>
      <c r="AD15" s="55"/>
      <c r="AE15" s="80" t="s">
        <v>228</v>
      </c>
      <c r="AF15" s="81"/>
    </row>
    <row r="16" spans="1:32" ht="30" customHeight="1" x14ac:dyDescent="0.25">
      <c r="A16" s="99"/>
      <c r="B16" s="99"/>
      <c r="C16" s="97"/>
      <c r="D16" s="97"/>
      <c r="E16" s="97"/>
      <c r="F16" s="31">
        <v>4</v>
      </c>
      <c r="G16" s="7" t="s">
        <v>111</v>
      </c>
      <c r="H16" s="34">
        <v>42737</v>
      </c>
      <c r="I16" s="34">
        <v>43069</v>
      </c>
      <c r="J16" s="6"/>
      <c r="K16" s="6"/>
      <c r="L16" s="33" t="s">
        <v>181</v>
      </c>
      <c r="M16" s="97"/>
      <c r="N16" s="93"/>
      <c r="O16" s="56">
        <v>0</v>
      </c>
      <c r="P16" s="57">
        <v>1</v>
      </c>
      <c r="Q16" s="57">
        <v>1</v>
      </c>
      <c r="R16" s="57">
        <v>1</v>
      </c>
      <c r="S16" s="57">
        <v>0</v>
      </c>
      <c r="T16" s="63">
        <v>0</v>
      </c>
      <c r="U16" s="65">
        <f>0.3%*100</f>
        <v>0.3</v>
      </c>
      <c r="V16" s="55"/>
      <c r="W16" s="56"/>
      <c r="X16" s="57"/>
      <c r="Y16" s="57"/>
      <c r="Z16" s="57"/>
      <c r="AA16" s="57"/>
      <c r="AB16" s="63"/>
      <c r="AC16" s="58"/>
      <c r="AD16" s="55"/>
      <c r="AE16" s="80" t="s">
        <v>225</v>
      </c>
      <c r="AF16" s="81"/>
    </row>
    <row r="17" spans="1:32" ht="25.5" x14ac:dyDescent="0.25">
      <c r="A17" s="98">
        <v>3</v>
      </c>
      <c r="B17" s="98" t="s">
        <v>35</v>
      </c>
      <c r="C17" s="96" t="s">
        <v>41</v>
      </c>
      <c r="D17" s="96" t="s">
        <v>112</v>
      </c>
      <c r="E17" s="96">
        <v>1</v>
      </c>
      <c r="F17" s="31">
        <v>1</v>
      </c>
      <c r="G17" s="7" t="s">
        <v>173</v>
      </c>
      <c r="H17" s="34">
        <v>42809</v>
      </c>
      <c r="I17" s="34">
        <v>43100</v>
      </c>
      <c r="J17" s="19">
        <v>178000000</v>
      </c>
      <c r="K17" s="6"/>
      <c r="L17" s="103" t="s">
        <v>174</v>
      </c>
      <c r="M17" s="96" t="s">
        <v>51</v>
      </c>
      <c r="N17" s="92" t="s">
        <v>55</v>
      </c>
      <c r="O17" s="67">
        <v>0</v>
      </c>
      <c r="P17" s="68">
        <v>0.1</v>
      </c>
      <c r="Q17" s="68">
        <v>0.1</v>
      </c>
      <c r="R17" s="68">
        <v>0</v>
      </c>
      <c r="S17" s="68">
        <v>0.1</v>
      </c>
      <c r="T17" s="66">
        <v>0.2</v>
      </c>
      <c r="U17" s="69">
        <v>0.5</v>
      </c>
      <c r="V17" s="55"/>
      <c r="W17" s="56">
        <v>0</v>
      </c>
      <c r="X17" s="57">
        <v>0</v>
      </c>
      <c r="Y17" s="57">
        <v>0</v>
      </c>
      <c r="Z17" s="57">
        <v>0</v>
      </c>
      <c r="AA17" s="57">
        <v>0</v>
      </c>
      <c r="AB17" s="70">
        <v>130571784</v>
      </c>
      <c r="AC17" s="58"/>
      <c r="AD17" s="55"/>
      <c r="AE17" s="80" t="s">
        <v>241</v>
      </c>
      <c r="AF17" s="81"/>
    </row>
    <row r="18" spans="1:32" ht="63.75" x14ac:dyDescent="0.25">
      <c r="A18" s="99"/>
      <c r="B18" s="99"/>
      <c r="C18" s="97"/>
      <c r="D18" s="97"/>
      <c r="E18" s="97"/>
      <c r="F18" s="31">
        <v>2</v>
      </c>
      <c r="G18" s="7" t="s">
        <v>113</v>
      </c>
      <c r="H18" s="34">
        <v>42809</v>
      </c>
      <c r="I18" s="34">
        <v>43100</v>
      </c>
      <c r="J18" s="19">
        <v>190000000</v>
      </c>
      <c r="K18" s="6" t="s">
        <v>176</v>
      </c>
      <c r="L18" s="108"/>
      <c r="M18" s="97"/>
      <c r="N18" s="94"/>
      <c r="O18" s="67">
        <v>0</v>
      </c>
      <c r="P18" s="68">
        <v>0.1</v>
      </c>
      <c r="Q18" s="68">
        <v>0.1</v>
      </c>
      <c r="R18" s="68">
        <v>0.1</v>
      </c>
      <c r="S18" s="68">
        <v>0.1</v>
      </c>
      <c r="T18" s="66">
        <v>0.1</v>
      </c>
      <c r="U18" s="69">
        <v>0.5</v>
      </c>
      <c r="V18" s="55"/>
      <c r="W18" s="56">
        <v>0</v>
      </c>
      <c r="X18" s="57">
        <v>0</v>
      </c>
      <c r="Y18" s="57">
        <v>0</v>
      </c>
      <c r="Z18" s="57">
        <v>0</v>
      </c>
      <c r="AA18" s="57" t="s">
        <v>242</v>
      </c>
      <c r="AB18" s="63">
        <v>0</v>
      </c>
      <c r="AC18" s="58"/>
      <c r="AD18" s="55"/>
      <c r="AE18" s="80" t="s">
        <v>243</v>
      </c>
      <c r="AF18" s="81"/>
    </row>
    <row r="19" spans="1:32" ht="51" x14ac:dyDescent="0.25">
      <c r="A19" s="107"/>
      <c r="B19" s="107"/>
      <c r="C19" s="105"/>
      <c r="D19" s="105"/>
      <c r="E19" s="105"/>
      <c r="F19" s="31">
        <v>3</v>
      </c>
      <c r="G19" s="7" t="s">
        <v>175</v>
      </c>
      <c r="H19" s="34">
        <v>42809</v>
      </c>
      <c r="I19" s="34">
        <v>43100</v>
      </c>
      <c r="J19" s="19">
        <v>0</v>
      </c>
      <c r="K19" s="6"/>
      <c r="L19" s="104"/>
      <c r="M19" s="97"/>
      <c r="N19" s="94"/>
      <c r="O19" s="67">
        <v>0</v>
      </c>
      <c r="P19" s="68">
        <v>0.1</v>
      </c>
      <c r="Q19" s="68">
        <v>0.1</v>
      </c>
      <c r="R19" s="68">
        <v>0.1</v>
      </c>
      <c r="S19" s="68">
        <v>0.1</v>
      </c>
      <c r="T19" s="66">
        <v>0.1</v>
      </c>
      <c r="U19" s="69">
        <v>0.5</v>
      </c>
      <c r="V19" s="55"/>
      <c r="W19" s="56" t="s">
        <v>244</v>
      </c>
      <c r="X19" s="57" t="s">
        <v>244</v>
      </c>
      <c r="Y19" s="57" t="s">
        <v>244</v>
      </c>
      <c r="Z19" s="57" t="s">
        <v>244</v>
      </c>
      <c r="AA19" s="57" t="s">
        <v>244</v>
      </c>
      <c r="AB19" s="57" t="s">
        <v>244</v>
      </c>
      <c r="AC19" s="58"/>
      <c r="AD19" s="55"/>
      <c r="AE19" s="80" t="s">
        <v>245</v>
      </c>
      <c r="AF19" s="81"/>
    </row>
    <row r="20" spans="1:32" ht="42" customHeight="1" x14ac:dyDescent="0.25">
      <c r="A20" s="98">
        <v>4</v>
      </c>
      <c r="B20" s="98" t="s">
        <v>35</v>
      </c>
      <c r="C20" s="96" t="s">
        <v>41</v>
      </c>
      <c r="D20" s="96" t="s">
        <v>177</v>
      </c>
      <c r="E20" s="96">
        <v>1</v>
      </c>
      <c r="F20" s="31">
        <v>1</v>
      </c>
      <c r="G20" s="7" t="s">
        <v>165</v>
      </c>
      <c r="H20" s="34">
        <v>42737</v>
      </c>
      <c r="I20" s="34">
        <v>43070</v>
      </c>
      <c r="J20" s="19">
        <v>0</v>
      </c>
      <c r="K20" s="6"/>
      <c r="L20" s="33" t="s">
        <v>114</v>
      </c>
      <c r="M20" s="96" t="s">
        <v>52</v>
      </c>
      <c r="N20" s="92" t="s">
        <v>56</v>
      </c>
      <c r="O20" s="67">
        <v>0.1</v>
      </c>
      <c r="P20" s="68">
        <v>0.1</v>
      </c>
      <c r="Q20" s="68">
        <v>0.1</v>
      </c>
      <c r="R20" s="68">
        <v>0.1</v>
      </c>
      <c r="S20" s="68">
        <v>0.1</v>
      </c>
      <c r="T20" s="66">
        <v>0.1</v>
      </c>
      <c r="U20" s="69">
        <v>0.6</v>
      </c>
      <c r="V20" s="55"/>
      <c r="W20" s="56">
        <v>0</v>
      </c>
      <c r="X20" s="57">
        <v>0</v>
      </c>
      <c r="Y20" s="57">
        <v>0</v>
      </c>
      <c r="Z20" s="57">
        <v>0</v>
      </c>
      <c r="AA20" s="57">
        <v>0</v>
      </c>
      <c r="AB20" s="63">
        <v>0</v>
      </c>
      <c r="AC20" s="58">
        <v>0</v>
      </c>
      <c r="AD20" s="55"/>
      <c r="AE20" s="80" t="s">
        <v>229</v>
      </c>
      <c r="AF20" s="81"/>
    </row>
    <row r="21" spans="1:32" ht="51" x14ac:dyDescent="0.25">
      <c r="A21" s="99"/>
      <c r="B21" s="99"/>
      <c r="C21" s="97"/>
      <c r="D21" s="97"/>
      <c r="E21" s="97"/>
      <c r="F21" s="31">
        <v>2</v>
      </c>
      <c r="G21" s="7" t="s">
        <v>166</v>
      </c>
      <c r="H21" s="34">
        <v>42828</v>
      </c>
      <c r="I21" s="34">
        <v>43070</v>
      </c>
      <c r="J21" s="19">
        <v>0</v>
      </c>
      <c r="K21" s="6"/>
      <c r="L21" s="33" t="s">
        <v>115</v>
      </c>
      <c r="M21" s="97"/>
      <c r="N21" s="94"/>
      <c r="O21" s="56">
        <v>0</v>
      </c>
      <c r="P21" s="57">
        <v>0</v>
      </c>
      <c r="Q21" s="57">
        <v>0</v>
      </c>
      <c r="R21" s="68">
        <v>0.2</v>
      </c>
      <c r="S21" s="68">
        <v>0.2</v>
      </c>
      <c r="T21" s="66">
        <v>0.2</v>
      </c>
      <c r="U21" s="69">
        <v>0.6</v>
      </c>
      <c r="V21" s="55"/>
      <c r="W21" s="56">
        <v>0</v>
      </c>
      <c r="X21" s="57">
        <v>0</v>
      </c>
      <c r="Y21" s="57">
        <v>0</v>
      </c>
      <c r="Z21" s="57">
        <v>0</v>
      </c>
      <c r="AA21" s="57">
        <v>0</v>
      </c>
      <c r="AB21" s="63">
        <v>0</v>
      </c>
      <c r="AC21" s="58">
        <v>0</v>
      </c>
      <c r="AD21" s="55"/>
      <c r="AE21" s="80" t="s">
        <v>229</v>
      </c>
      <c r="AF21" s="81"/>
    </row>
    <row r="22" spans="1:32" ht="51" x14ac:dyDescent="0.25">
      <c r="A22" s="99"/>
      <c r="B22" s="99"/>
      <c r="C22" s="97"/>
      <c r="D22" s="97"/>
      <c r="E22" s="97"/>
      <c r="F22" s="31">
        <v>3</v>
      </c>
      <c r="G22" s="7" t="s">
        <v>116</v>
      </c>
      <c r="H22" s="34">
        <v>42795</v>
      </c>
      <c r="I22" s="34">
        <v>43099</v>
      </c>
      <c r="J22" s="19">
        <v>0</v>
      </c>
      <c r="K22" s="6"/>
      <c r="L22" s="33" t="s">
        <v>117</v>
      </c>
      <c r="M22" s="97"/>
      <c r="N22" s="94"/>
      <c r="O22" s="56">
        <v>0</v>
      </c>
      <c r="P22" s="57">
        <v>0</v>
      </c>
      <c r="Q22" s="68">
        <v>1</v>
      </c>
      <c r="R22" s="68">
        <v>1</v>
      </c>
      <c r="S22" s="68">
        <v>1</v>
      </c>
      <c r="T22" s="66">
        <v>1</v>
      </c>
      <c r="U22" s="69">
        <v>1</v>
      </c>
      <c r="V22" s="55"/>
      <c r="W22" s="56">
        <v>0</v>
      </c>
      <c r="X22" s="57">
        <v>0</v>
      </c>
      <c r="Y22" s="57">
        <v>0</v>
      </c>
      <c r="Z22" s="57">
        <v>0</v>
      </c>
      <c r="AA22" s="57">
        <v>0</v>
      </c>
      <c r="AB22" s="63">
        <v>0</v>
      </c>
      <c r="AC22" s="58">
        <v>0</v>
      </c>
      <c r="AD22" s="55"/>
      <c r="AE22" s="80" t="s">
        <v>230</v>
      </c>
      <c r="AF22" s="81"/>
    </row>
    <row r="23" spans="1:32" ht="51" x14ac:dyDescent="0.25">
      <c r="A23" s="99"/>
      <c r="B23" s="99"/>
      <c r="C23" s="97"/>
      <c r="D23" s="97"/>
      <c r="E23" s="97"/>
      <c r="F23" s="31">
        <v>4</v>
      </c>
      <c r="G23" s="7" t="s">
        <v>118</v>
      </c>
      <c r="H23" s="34">
        <v>42737</v>
      </c>
      <c r="I23" s="34">
        <v>43100</v>
      </c>
      <c r="J23" s="19">
        <v>43150000</v>
      </c>
      <c r="K23" s="6" t="s">
        <v>79</v>
      </c>
      <c r="L23" s="33" t="s">
        <v>119</v>
      </c>
      <c r="M23" s="97"/>
      <c r="N23" s="94"/>
      <c r="O23" s="67">
        <v>1</v>
      </c>
      <c r="P23" s="68">
        <v>1</v>
      </c>
      <c r="Q23" s="68">
        <v>1</v>
      </c>
      <c r="R23" s="68">
        <v>1</v>
      </c>
      <c r="S23" s="68">
        <v>1</v>
      </c>
      <c r="T23" s="66">
        <v>1</v>
      </c>
      <c r="U23" s="69">
        <v>1</v>
      </c>
      <c r="V23" s="55"/>
      <c r="W23" s="56">
        <v>0</v>
      </c>
      <c r="X23" s="57">
        <v>0</v>
      </c>
      <c r="Y23" s="57" t="s">
        <v>231</v>
      </c>
      <c r="Z23" s="57" t="s">
        <v>232</v>
      </c>
      <c r="AA23" s="57" t="s">
        <v>233</v>
      </c>
      <c r="AB23" s="70">
        <v>4164900</v>
      </c>
      <c r="AC23" s="71">
        <v>9124400</v>
      </c>
      <c r="AD23" s="55"/>
      <c r="AE23" s="80" t="s">
        <v>234</v>
      </c>
      <c r="AF23" s="81"/>
    </row>
    <row r="24" spans="1:32" ht="38.25" x14ac:dyDescent="0.25">
      <c r="A24" s="99"/>
      <c r="B24" s="99"/>
      <c r="C24" s="97"/>
      <c r="D24" s="97"/>
      <c r="E24" s="97"/>
      <c r="F24" s="31">
        <v>5</v>
      </c>
      <c r="G24" s="7" t="s">
        <v>120</v>
      </c>
      <c r="H24" s="34">
        <v>42737</v>
      </c>
      <c r="I24" s="34">
        <v>43100</v>
      </c>
      <c r="J24" s="19">
        <v>0</v>
      </c>
      <c r="K24" s="6"/>
      <c r="L24" s="33" t="s">
        <v>121</v>
      </c>
      <c r="M24" s="97"/>
      <c r="N24" s="94"/>
      <c r="O24" s="67">
        <v>0.1</v>
      </c>
      <c r="P24" s="68">
        <v>0.1</v>
      </c>
      <c r="Q24" s="68">
        <v>0.1</v>
      </c>
      <c r="R24" s="68">
        <v>0.1</v>
      </c>
      <c r="S24" s="68">
        <v>0.1</v>
      </c>
      <c r="T24" s="66">
        <v>0.1</v>
      </c>
      <c r="U24" s="69">
        <v>0.6</v>
      </c>
      <c r="V24" s="55"/>
      <c r="W24" s="56">
        <v>0</v>
      </c>
      <c r="X24" s="57">
        <v>0</v>
      </c>
      <c r="Y24" s="57">
        <v>0</v>
      </c>
      <c r="Z24" s="57">
        <v>0</v>
      </c>
      <c r="AA24" s="57">
        <v>0</v>
      </c>
      <c r="AB24" s="63">
        <v>0</v>
      </c>
      <c r="AC24" s="58">
        <v>0</v>
      </c>
      <c r="AD24" s="55"/>
      <c r="AE24" s="80" t="s">
        <v>235</v>
      </c>
      <c r="AF24" s="81"/>
    </row>
    <row r="25" spans="1:32" ht="39" customHeight="1" x14ac:dyDescent="0.25">
      <c r="A25" s="99"/>
      <c r="B25" s="99"/>
      <c r="C25" s="97"/>
      <c r="D25" s="97"/>
      <c r="E25" s="97"/>
      <c r="F25" s="20">
        <v>6</v>
      </c>
      <c r="G25" s="21" t="s">
        <v>122</v>
      </c>
      <c r="H25" s="34">
        <v>42979</v>
      </c>
      <c r="I25" s="34">
        <v>43100</v>
      </c>
      <c r="J25" s="19">
        <v>0</v>
      </c>
      <c r="K25" s="6"/>
      <c r="L25" s="33" t="s">
        <v>123</v>
      </c>
      <c r="M25" s="97"/>
      <c r="N25" s="94"/>
      <c r="O25" s="67">
        <v>0</v>
      </c>
      <c r="P25" s="68">
        <v>0</v>
      </c>
      <c r="Q25" s="68">
        <v>0</v>
      </c>
      <c r="R25" s="68">
        <v>0</v>
      </c>
      <c r="S25" s="68">
        <v>0</v>
      </c>
      <c r="T25" s="66">
        <v>0</v>
      </c>
      <c r="U25" s="69">
        <v>0</v>
      </c>
      <c r="V25" s="55"/>
      <c r="W25" s="56">
        <v>0</v>
      </c>
      <c r="X25" s="57">
        <v>0</v>
      </c>
      <c r="Y25" s="57">
        <v>0</v>
      </c>
      <c r="Z25" s="57">
        <v>0</v>
      </c>
      <c r="AA25" s="57">
        <v>0</v>
      </c>
      <c r="AB25" s="63">
        <v>0</v>
      </c>
      <c r="AC25" s="58">
        <v>0</v>
      </c>
      <c r="AD25" s="55"/>
      <c r="AE25" s="80" t="s">
        <v>236</v>
      </c>
      <c r="AF25" s="81"/>
    </row>
    <row r="26" spans="1:32" ht="39" customHeight="1" x14ac:dyDescent="0.25">
      <c r="A26" s="98">
        <v>5</v>
      </c>
      <c r="B26" s="98" t="s">
        <v>35</v>
      </c>
      <c r="C26" s="96" t="s">
        <v>41</v>
      </c>
      <c r="D26" s="96" t="s">
        <v>185</v>
      </c>
      <c r="E26" s="100">
        <v>1</v>
      </c>
      <c r="F26" s="31">
        <v>1</v>
      </c>
      <c r="G26" s="7" t="s">
        <v>124</v>
      </c>
      <c r="H26" s="34">
        <v>42887</v>
      </c>
      <c r="I26" s="34">
        <v>43100</v>
      </c>
      <c r="J26" s="22">
        <v>0</v>
      </c>
      <c r="K26" s="6"/>
      <c r="L26" s="33" t="s">
        <v>125</v>
      </c>
      <c r="M26" s="96" t="s">
        <v>52</v>
      </c>
      <c r="N26" s="92" t="s">
        <v>55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6">
        <v>0.1</v>
      </c>
      <c r="U26" s="69">
        <v>0</v>
      </c>
      <c r="V26" s="55"/>
      <c r="W26" s="56">
        <v>0</v>
      </c>
      <c r="X26" s="57">
        <v>0</v>
      </c>
      <c r="Y26" s="57">
        <v>0</v>
      </c>
      <c r="Z26" s="57">
        <v>0</v>
      </c>
      <c r="AA26" s="57">
        <v>0</v>
      </c>
      <c r="AB26" s="63">
        <v>0</v>
      </c>
      <c r="AC26" s="58">
        <v>0</v>
      </c>
      <c r="AD26" s="55"/>
      <c r="AE26" s="80" t="s">
        <v>229</v>
      </c>
      <c r="AF26" s="81"/>
    </row>
    <row r="27" spans="1:32" ht="39" customHeight="1" x14ac:dyDescent="0.25">
      <c r="A27" s="99"/>
      <c r="B27" s="99"/>
      <c r="C27" s="97"/>
      <c r="D27" s="97"/>
      <c r="E27" s="97"/>
      <c r="F27" s="31">
        <v>2</v>
      </c>
      <c r="G27" s="7" t="s">
        <v>126</v>
      </c>
      <c r="H27" s="34">
        <v>42863</v>
      </c>
      <c r="I27" s="34">
        <v>43100</v>
      </c>
      <c r="J27" s="22">
        <v>0</v>
      </c>
      <c r="K27" s="6"/>
      <c r="L27" s="33" t="s">
        <v>127</v>
      </c>
      <c r="M27" s="97"/>
      <c r="N27" s="94"/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6">
        <v>0</v>
      </c>
      <c r="U27" s="69">
        <v>0</v>
      </c>
      <c r="V27" s="55"/>
      <c r="W27" s="56">
        <v>0</v>
      </c>
      <c r="X27" s="57">
        <v>0</v>
      </c>
      <c r="Y27" s="57">
        <v>0</v>
      </c>
      <c r="Z27" s="57">
        <v>0</v>
      </c>
      <c r="AA27" s="57">
        <v>0</v>
      </c>
      <c r="AB27" s="63">
        <v>0</v>
      </c>
      <c r="AC27" s="58">
        <v>0</v>
      </c>
      <c r="AD27" s="55"/>
      <c r="AE27" s="80" t="s">
        <v>237</v>
      </c>
      <c r="AF27" s="81"/>
    </row>
    <row r="28" spans="1:32" ht="39" customHeight="1" x14ac:dyDescent="0.25">
      <c r="A28" s="99"/>
      <c r="B28" s="99"/>
      <c r="C28" s="97"/>
      <c r="D28" s="97"/>
      <c r="E28" s="97"/>
      <c r="F28" s="31">
        <v>3</v>
      </c>
      <c r="G28" s="7" t="s">
        <v>128</v>
      </c>
      <c r="H28" s="34">
        <v>42737</v>
      </c>
      <c r="I28" s="34">
        <v>43100</v>
      </c>
      <c r="J28" s="22">
        <v>0</v>
      </c>
      <c r="K28" s="6"/>
      <c r="L28" s="33" t="s">
        <v>129</v>
      </c>
      <c r="M28" s="97"/>
      <c r="N28" s="94"/>
      <c r="O28" s="68">
        <v>8.3299999999999999E-2</v>
      </c>
      <c r="P28" s="68">
        <v>8.3299999999999999E-2</v>
      </c>
      <c r="Q28" s="68">
        <v>8.3299999999999999E-2</v>
      </c>
      <c r="R28" s="68">
        <v>8.3299999999999999E-2</v>
      </c>
      <c r="S28" s="68">
        <v>8.3299999999999999E-2</v>
      </c>
      <c r="T28" s="68">
        <v>8.3299999999999999E-2</v>
      </c>
      <c r="U28" s="69">
        <v>0.5</v>
      </c>
      <c r="V28" s="55"/>
      <c r="W28" s="56">
        <v>0</v>
      </c>
      <c r="X28" s="57">
        <v>0</v>
      </c>
      <c r="Y28" s="57">
        <v>0</v>
      </c>
      <c r="Z28" s="57">
        <v>0</v>
      </c>
      <c r="AA28" s="57">
        <v>0</v>
      </c>
      <c r="AB28" s="63">
        <v>0</v>
      </c>
      <c r="AC28" s="58">
        <v>0</v>
      </c>
      <c r="AD28" s="55"/>
      <c r="AE28" s="80" t="s">
        <v>229</v>
      </c>
      <c r="AF28" s="81"/>
    </row>
    <row r="29" spans="1:32" ht="36.75" customHeight="1" x14ac:dyDescent="0.25">
      <c r="A29" s="98">
        <v>6</v>
      </c>
      <c r="B29" s="98" t="s">
        <v>35</v>
      </c>
      <c r="C29" s="96" t="s">
        <v>41</v>
      </c>
      <c r="D29" s="96" t="s">
        <v>130</v>
      </c>
      <c r="E29" s="100">
        <v>1</v>
      </c>
      <c r="F29" s="31">
        <v>1</v>
      </c>
      <c r="G29" s="7" t="s">
        <v>131</v>
      </c>
      <c r="H29" s="34">
        <v>42767</v>
      </c>
      <c r="I29" s="34">
        <v>42916</v>
      </c>
      <c r="J29" s="22">
        <v>0</v>
      </c>
      <c r="K29" s="6"/>
      <c r="L29" s="33" t="s">
        <v>130</v>
      </c>
      <c r="M29" s="96" t="s">
        <v>52</v>
      </c>
      <c r="N29" s="92" t="s">
        <v>56</v>
      </c>
      <c r="O29" s="56">
        <v>0</v>
      </c>
      <c r="P29" s="68">
        <v>0.2</v>
      </c>
      <c r="Q29" s="68">
        <v>0.2</v>
      </c>
      <c r="R29" s="68">
        <v>0.2</v>
      </c>
      <c r="S29" s="68">
        <v>0.2</v>
      </c>
      <c r="T29" s="66">
        <v>0.2</v>
      </c>
      <c r="U29" s="69">
        <v>1</v>
      </c>
      <c r="V29" s="55"/>
      <c r="W29" s="56">
        <v>0</v>
      </c>
      <c r="X29" s="57">
        <v>0</v>
      </c>
      <c r="Y29" s="57">
        <v>0</v>
      </c>
      <c r="Z29" s="57">
        <v>0</v>
      </c>
      <c r="AA29" s="57">
        <v>0</v>
      </c>
      <c r="AB29" s="63">
        <v>0</v>
      </c>
      <c r="AC29" s="58">
        <v>0</v>
      </c>
      <c r="AD29" s="55"/>
      <c r="AE29" s="80" t="s">
        <v>238</v>
      </c>
      <c r="AF29" s="81"/>
    </row>
    <row r="30" spans="1:32" ht="36.75" customHeight="1" x14ac:dyDescent="0.25">
      <c r="A30" s="99"/>
      <c r="B30" s="99"/>
      <c r="C30" s="97"/>
      <c r="D30" s="97"/>
      <c r="E30" s="97"/>
      <c r="F30" s="31">
        <v>2</v>
      </c>
      <c r="G30" s="7" t="s">
        <v>167</v>
      </c>
      <c r="H30" s="34">
        <v>42917</v>
      </c>
      <c r="I30" s="34">
        <v>43100</v>
      </c>
      <c r="J30" s="22">
        <v>0</v>
      </c>
      <c r="K30" s="6"/>
      <c r="L30" s="33" t="s">
        <v>117</v>
      </c>
      <c r="M30" s="97"/>
      <c r="N30" s="94"/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6">
        <v>0</v>
      </c>
      <c r="U30" s="69">
        <v>0</v>
      </c>
      <c r="V30" s="55"/>
      <c r="W30" s="56">
        <v>0</v>
      </c>
      <c r="X30" s="57">
        <v>0</v>
      </c>
      <c r="Y30" s="57">
        <v>0</v>
      </c>
      <c r="Z30" s="57">
        <v>0</v>
      </c>
      <c r="AA30" s="57">
        <v>0</v>
      </c>
      <c r="AB30" s="63">
        <v>0</v>
      </c>
      <c r="AC30" s="58">
        <v>0</v>
      </c>
      <c r="AD30" s="55"/>
      <c r="AE30" s="80" t="s">
        <v>239</v>
      </c>
      <c r="AF30" s="81"/>
    </row>
    <row r="31" spans="1:32" ht="36.75" customHeight="1" x14ac:dyDescent="0.25">
      <c r="A31" s="99"/>
      <c r="B31" s="99"/>
      <c r="C31" s="97"/>
      <c r="D31" s="97"/>
      <c r="E31" s="97"/>
      <c r="F31" s="31">
        <v>3</v>
      </c>
      <c r="G31" s="7" t="s">
        <v>132</v>
      </c>
      <c r="H31" s="34">
        <v>42917</v>
      </c>
      <c r="I31" s="34">
        <v>43100</v>
      </c>
      <c r="J31" s="22">
        <v>0</v>
      </c>
      <c r="K31" s="6"/>
      <c r="L31" s="33" t="s">
        <v>133</v>
      </c>
      <c r="M31" s="97"/>
      <c r="N31" s="94"/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6">
        <v>0</v>
      </c>
      <c r="U31" s="69">
        <v>0</v>
      </c>
      <c r="V31" s="55"/>
      <c r="W31" s="56">
        <v>0</v>
      </c>
      <c r="X31" s="57">
        <v>0</v>
      </c>
      <c r="Y31" s="57">
        <v>0</v>
      </c>
      <c r="Z31" s="57">
        <v>0</v>
      </c>
      <c r="AA31" s="57">
        <v>0</v>
      </c>
      <c r="AB31" s="63">
        <v>0</v>
      </c>
      <c r="AC31" s="58">
        <v>0</v>
      </c>
      <c r="AD31" s="55"/>
      <c r="AE31" s="80" t="s">
        <v>239</v>
      </c>
      <c r="AF31" s="81"/>
    </row>
    <row r="32" spans="1:32" ht="36.75" customHeight="1" x14ac:dyDescent="0.25">
      <c r="A32" s="98">
        <v>7</v>
      </c>
      <c r="B32" s="98" t="s">
        <v>35</v>
      </c>
      <c r="C32" s="96" t="s">
        <v>41</v>
      </c>
      <c r="D32" s="96" t="s">
        <v>191</v>
      </c>
      <c r="E32" s="100">
        <v>1</v>
      </c>
      <c r="F32" s="31">
        <v>1</v>
      </c>
      <c r="G32" s="7" t="s">
        <v>192</v>
      </c>
      <c r="H32" s="34">
        <v>42737</v>
      </c>
      <c r="I32" s="34">
        <v>43100</v>
      </c>
      <c r="J32" s="101">
        <v>3617347116.9699998</v>
      </c>
      <c r="K32" s="103" t="s">
        <v>90</v>
      </c>
      <c r="L32" s="33" t="s">
        <v>194</v>
      </c>
      <c r="M32" s="96" t="s">
        <v>52</v>
      </c>
      <c r="N32" s="92" t="s">
        <v>56</v>
      </c>
      <c r="O32" s="56">
        <v>0</v>
      </c>
      <c r="P32" s="57">
        <v>0</v>
      </c>
      <c r="Q32" s="68">
        <v>0.1</v>
      </c>
      <c r="R32" s="68">
        <v>0.1</v>
      </c>
      <c r="S32" s="68">
        <v>0.1</v>
      </c>
      <c r="T32" s="66">
        <v>0.1</v>
      </c>
      <c r="U32" s="69">
        <v>0.4</v>
      </c>
      <c r="V32" s="55"/>
      <c r="W32" s="72">
        <f>163557217.5+21660326</f>
        <v>185217543.5</v>
      </c>
      <c r="X32" s="73">
        <f>180087625.5+14793412</f>
        <v>194881037.5</v>
      </c>
      <c r="Y32" s="73">
        <f>71851006+22285510.61</f>
        <v>94136516.609999999</v>
      </c>
      <c r="Z32" s="73">
        <f>895117611+14161463.09</f>
        <v>909279074.09000003</v>
      </c>
      <c r="AA32" s="73">
        <f>55303679+10346894</f>
        <v>65650573</v>
      </c>
      <c r="AB32" s="74">
        <f>49961279+12271529.15</f>
        <v>62232808.149999999</v>
      </c>
      <c r="AC32" s="75">
        <f>+W32+X32+Y32+Z32+AA32+AB32</f>
        <v>1511397552.8500001</v>
      </c>
      <c r="AD32" s="55"/>
      <c r="AE32" s="80"/>
      <c r="AF32" s="81"/>
    </row>
    <row r="33" spans="1:32" ht="36.75" customHeight="1" x14ac:dyDescent="0.25">
      <c r="A33" s="99"/>
      <c r="B33" s="99"/>
      <c r="C33" s="97"/>
      <c r="D33" s="97"/>
      <c r="E33" s="97"/>
      <c r="F33" s="31">
        <v>2</v>
      </c>
      <c r="G33" s="7" t="s">
        <v>193</v>
      </c>
      <c r="H33" s="34">
        <v>42737</v>
      </c>
      <c r="I33" s="34">
        <v>42855</v>
      </c>
      <c r="J33" s="102"/>
      <c r="K33" s="104"/>
      <c r="L33" s="33" t="s">
        <v>134</v>
      </c>
      <c r="M33" s="97"/>
      <c r="N33" s="94"/>
      <c r="O33" s="56">
        <v>0</v>
      </c>
      <c r="P33" s="57">
        <v>0</v>
      </c>
      <c r="Q33" s="68">
        <v>0.5</v>
      </c>
      <c r="R33" s="68">
        <v>0.5</v>
      </c>
      <c r="S33" s="68">
        <v>0</v>
      </c>
      <c r="T33" s="66">
        <v>0</v>
      </c>
      <c r="U33" s="69">
        <v>1</v>
      </c>
      <c r="V33" s="55"/>
      <c r="W33" s="56"/>
      <c r="X33" s="57"/>
      <c r="Y33" s="57"/>
      <c r="Z33" s="57"/>
      <c r="AA33" s="57"/>
      <c r="AB33" s="63"/>
      <c r="AC33" s="58"/>
      <c r="AD33" s="55"/>
      <c r="AE33" s="80"/>
      <c r="AF33" s="81"/>
    </row>
    <row r="34" spans="1:32" ht="95.25" customHeight="1" x14ac:dyDescent="0.25">
      <c r="A34" s="99"/>
      <c r="B34" s="99"/>
      <c r="C34" s="97"/>
      <c r="D34" s="97"/>
      <c r="E34" s="97"/>
      <c r="F34" s="31">
        <v>3</v>
      </c>
      <c r="G34" s="6" t="s">
        <v>195</v>
      </c>
      <c r="H34" s="34">
        <v>42737</v>
      </c>
      <c r="I34" s="34">
        <v>43100</v>
      </c>
      <c r="J34" s="22">
        <v>1192071000</v>
      </c>
      <c r="K34" s="29" t="s">
        <v>48</v>
      </c>
      <c r="L34" s="33" t="s">
        <v>134</v>
      </c>
      <c r="M34" s="97"/>
      <c r="N34" s="94"/>
      <c r="O34" s="56">
        <v>0</v>
      </c>
      <c r="P34" s="57">
        <v>0</v>
      </c>
      <c r="Q34" s="57">
        <v>0</v>
      </c>
      <c r="R34" s="76">
        <v>0.111</v>
      </c>
      <c r="S34" s="76">
        <v>0.111</v>
      </c>
      <c r="T34" s="76">
        <v>0.111</v>
      </c>
      <c r="U34" s="77">
        <v>0.33329999999999999</v>
      </c>
      <c r="V34" s="55"/>
      <c r="W34" s="56">
        <v>0</v>
      </c>
      <c r="X34" s="57">
        <v>0</v>
      </c>
      <c r="Y34" s="57">
        <v>0</v>
      </c>
      <c r="Z34" s="78">
        <v>87220600</v>
      </c>
      <c r="AA34" s="78">
        <v>95550145</v>
      </c>
      <c r="AB34" s="74">
        <v>95823044</v>
      </c>
      <c r="AC34" s="71">
        <v>278593789</v>
      </c>
      <c r="AD34" s="55"/>
      <c r="AE34" s="80" t="s">
        <v>240</v>
      </c>
      <c r="AF34" s="81"/>
    </row>
    <row r="35" spans="1:32" ht="51" customHeight="1" x14ac:dyDescent="0.25">
      <c r="A35" s="89">
        <v>8</v>
      </c>
      <c r="B35" s="89" t="s">
        <v>35</v>
      </c>
      <c r="C35" s="90" t="s">
        <v>41</v>
      </c>
      <c r="D35" s="90" t="s">
        <v>201</v>
      </c>
      <c r="E35" s="95">
        <v>1</v>
      </c>
      <c r="F35" s="31">
        <v>1</v>
      </c>
      <c r="G35" s="35" t="s">
        <v>196</v>
      </c>
      <c r="H35" s="34">
        <v>42887</v>
      </c>
      <c r="I35" s="34">
        <v>43100</v>
      </c>
      <c r="J35" s="36">
        <v>500000000</v>
      </c>
      <c r="K35" s="6"/>
      <c r="L35" s="37" t="s">
        <v>203</v>
      </c>
      <c r="M35" s="90" t="s">
        <v>52</v>
      </c>
      <c r="N35" s="91" t="s">
        <v>55</v>
      </c>
      <c r="O35" s="56"/>
      <c r="P35" s="57"/>
      <c r="Q35" s="57"/>
      <c r="R35" s="57"/>
      <c r="S35" s="57"/>
      <c r="T35" s="63"/>
      <c r="U35" s="66">
        <v>0.05</v>
      </c>
      <c r="V35" s="55"/>
      <c r="W35" s="56"/>
      <c r="X35" s="57"/>
      <c r="Y35" s="57"/>
      <c r="Z35" s="57"/>
      <c r="AA35" s="57"/>
      <c r="AB35" s="63"/>
      <c r="AC35" s="66">
        <v>0</v>
      </c>
      <c r="AD35" s="55"/>
      <c r="AE35" s="80"/>
      <c r="AF35" s="81"/>
    </row>
    <row r="36" spans="1:32" ht="63.75" x14ac:dyDescent="0.25">
      <c r="A36" s="89"/>
      <c r="B36" s="89"/>
      <c r="C36" s="90"/>
      <c r="D36" s="90"/>
      <c r="E36" s="95"/>
      <c r="F36" s="31">
        <v>2</v>
      </c>
      <c r="G36" s="35" t="s">
        <v>197</v>
      </c>
      <c r="H36" s="34">
        <v>42887</v>
      </c>
      <c r="I36" s="34">
        <v>43100</v>
      </c>
      <c r="J36" s="36">
        <v>1570000000</v>
      </c>
      <c r="K36" s="7" t="s">
        <v>206</v>
      </c>
      <c r="L36" s="37" t="s">
        <v>204</v>
      </c>
      <c r="M36" s="90"/>
      <c r="N36" s="91"/>
      <c r="O36" s="56"/>
      <c r="P36" s="57"/>
      <c r="Q36" s="57"/>
      <c r="R36" s="57"/>
      <c r="S36" s="57"/>
      <c r="T36" s="63"/>
      <c r="U36" s="66">
        <v>0.4</v>
      </c>
      <c r="V36" s="55"/>
      <c r="W36" s="56"/>
      <c r="X36" s="57"/>
      <c r="Y36" s="57"/>
      <c r="Z36" s="57"/>
      <c r="AA36" s="57"/>
      <c r="AB36" s="63"/>
      <c r="AC36" s="66">
        <v>0.1</v>
      </c>
      <c r="AD36" s="55"/>
      <c r="AE36" s="80"/>
      <c r="AF36" s="81"/>
    </row>
    <row r="37" spans="1:32" ht="63.75" x14ac:dyDescent="0.25">
      <c r="A37" s="89"/>
      <c r="B37" s="89"/>
      <c r="C37" s="90"/>
      <c r="D37" s="90"/>
      <c r="E37" s="95"/>
      <c r="F37" s="31">
        <v>3</v>
      </c>
      <c r="G37" s="37" t="s">
        <v>198</v>
      </c>
      <c r="H37" s="34">
        <v>42887</v>
      </c>
      <c r="I37" s="34">
        <v>43100</v>
      </c>
      <c r="J37" s="36">
        <v>200000000</v>
      </c>
      <c r="K37" s="7" t="s">
        <v>206</v>
      </c>
      <c r="L37" s="37" t="s">
        <v>205</v>
      </c>
      <c r="M37" s="90"/>
      <c r="N37" s="91"/>
      <c r="O37" s="56"/>
      <c r="P37" s="57"/>
      <c r="Q37" s="57"/>
      <c r="R37" s="57"/>
      <c r="S37" s="57"/>
      <c r="T37" s="63"/>
      <c r="U37" s="66">
        <v>0.05</v>
      </c>
      <c r="V37" s="55"/>
      <c r="W37" s="56"/>
      <c r="X37" s="57"/>
      <c r="Y37" s="57"/>
      <c r="Z37" s="57"/>
      <c r="AA37" s="57"/>
      <c r="AB37" s="63"/>
      <c r="AC37" s="66">
        <v>0</v>
      </c>
      <c r="AD37" s="55"/>
      <c r="AE37" s="80"/>
      <c r="AF37" s="81"/>
    </row>
    <row r="38" spans="1:32" ht="76.5" customHeight="1" x14ac:dyDescent="0.25">
      <c r="A38" s="98">
        <v>9</v>
      </c>
      <c r="B38" s="89" t="s">
        <v>35</v>
      </c>
      <c r="C38" s="90" t="s">
        <v>41</v>
      </c>
      <c r="D38" s="90" t="s">
        <v>202</v>
      </c>
      <c r="E38" s="106">
        <v>1</v>
      </c>
      <c r="F38" s="31">
        <v>1</v>
      </c>
      <c r="G38" s="37" t="s">
        <v>135</v>
      </c>
      <c r="H38" s="34">
        <v>42887</v>
      </c>
      <c r="I38" s="34">
        <v>43100</v>
      </c>
      <c r="J38" s="36">
        <v>300000000</v>
      </c>
      <c r="K38" s="7"/>
      <c r="L38" s="37" t="s">
        <v>136</v>
      </c>
      <c r="M38" s="96" t="s">
        <v>52</v>
      </c>
      <c r="N38" s="92" t="s">
        <v>55</v>
      </c>
      <c r="O38" s="56"/>
      <c r="P38" s="57"/>
      <c r="Q38" s="57"/>
      <c r="R38" s="57"/>
      <c r="S38" s="57"/>
      <c r="T38" s="63"/>
      <c r="U38" s="66">
        <v>0.01</v>
      </c>
      <c r="V38" s="55"/>
      <c r="W38" s="56"/>
      <c r="X38" s="57"/>
      <c r="Y38" s="57"/>
      <c r="Z38" s="57"/>
      <c r="AA38" s="57"/>
      <c r="AB38" s="63"/>
      <c r="AC38" s="66">
        <v>0</v>
      </c>
      <c r="AD38" s="55"/>
      <c r="AE38" s="80"/>
      <c r="AF38" s="81"/>
    </row>
    <row r="39" spans="1:32" ht="89.25" x14ac:dyDescent="0.25">
      <c r="A39" s="99"/>
      <c r="B39" s="89"/>
      <c r="C39" s="90"/>
      <c r="D39" s="90"/>
      <c r="E39" s="106"/>
      <c r="F39" s="31">
        <v>2</v>
      </c>
      <c r="G39" s="37" t="s">
        <v>199</v>
      </c>
      <c r="H39" s="34">
        <v>42887</v>
      </c>
      <c r="I39" s="34">
        <v>43100</v>
      </c>
      <c r="J39" s="36">
        <v>400000000</v>
      </c>
      <c r="K39" s="7" t="s">
        <v>207</v>
      </c>
      <c r="L39" s="37" t="s">
        <v>203</v>
      </c>
      <c r="M39" s="97"/>
      <c r="N39" s="94"/>
      <c r="O39" s="56"/>
      <c r="P39" s="57"/>
      <c r="Q39" s="57"/>
      <c r="R39" s="57"/>
      <c r="S39" s="57"/>
      <c r="T39" s="63"/>
      <c r="U39" s="66">
        <v>0.2</v>
      </c>
      <c r="V39" s="55"/>
      <c r="W39" s="56"/>
      <c r="X39" s="57"/>
      <c r="Y39" s="57"/>
      <c r="Z39" s="57"/>
      <c r="AA39" s="57"/>
      <c r="AB39" s="63"/>
      <c r="AC39" s="66">
        <v>0</v>
      </c>
      <c r="AD39" s="55"/>
      <c r="AE39" s="80"/>
      <c r="AF39" s="81"/>
    </row>
    <row r="40" spans="1:32" ht="76.5" x14ac:dyDescent="0.25">
      <c r="A40" s="99"/>
      <c r="B40" s="89"/>
      <c r="C40" s="90"/>
      <c r="D40" s="90"/>
      <c r="E40" s="106"/>
      <c r="F40" s="31">
        <v>3</v>
      </c>
      <c r="G40" s="37" t="s">
        <v>200</v>
      </c>
      <c r="H40" s="34">
        <v>42887</v>
      </c>
      <c r="I40" s="34">
        <v>43100</v>
      </c>
      <c r="J40" s="36">
        <v>600000000</v>
      </c>
      <c r="K40" s="7" t="s">
        <v>206</v>
      </c>
      <c r="L40" s="37" t="s">
        <v>136</v>
      </c>
      <c r="M40" s="97"/>
      <c r="N40" s="94"/>
      <c r="O40" s="56"/>
      <c r="P40" s="57"/>
      <c r="Q40" s="57"/>
      <c r="R40" s="57"/>
      <c r="S40" s="57"/>
      <c r="T40" s="63"/>
      <c r="U40" s="66">
        <v>0.05</v>
      </c>
      <c r="V40" s="55"/>
      <c r="W40" s="56"/>
      <c r="X40" s="57"/>
      <c r="Y40" s="57"/>
      <c r="Z40" s="57"/>
      <c r="AA40" s="57"/>
      <c r="AB40" s="63"/>
      <c r="AC40" s="66">
        <v>0</v>
      </c>
      <c r="AD40" s="55"/>
      <c r="AE40" s="80"/>
      <c r="AF40" s="81"/>
    </row>
    <row r="41" spans="1:32" ht="25.5" x14ac:dyDescent="0.25">
      <c r="A41" s="98">
        <v>10</v>
      </c>
      <c r="B41" s="98" t="s">
        <v>35</v>
      </c>
      <c r="C41" s="96" t="s">
        <v>41</v>
      </c>
      <c r="D41" s="96" t="s">
        <v>137</v>
      </c>
      <c r="E41" s="100">
        <v>1</v>
      </c>
      <c r="F41" s="31">
        <v>1</v>
      </c>
      <c r="G41" s="7" t="s">
        <v>138</v>
      </c>
      <c r="H41" s="38">
        <v>42767</v>
      </c>
      <c r="I41" s="38">
        <v>42825</v>
      </c>
      <c r="J41" s="16"/>
      <c r="K41" s="6"/>
      <c r="L41" s="33" t="s">
        <v>139</v>
      </c>
      <c r="M41" s="96" t="s">
        <v>53</v>
      </c>
      <c r="N41" s="92" t="s">
        <v>56</v>
      </c>
      <c r="O41" s="56"/>
      <c r="P41" s="57"/>
      <c r="Q41" s="57"/>
      <c r="R41" s="57"/>
      <c r="S41" s="57"/>
      <c r="T41" s="66">
        <v>1</v>
      </c>
      <c r="U41" s="69">
        <v>1</v>
      </c>
      <c r="V41" s="55"/>
      <c r="W41" s="56"/>
      <c r="X41" s="57"/>
      <c r="Y41" s="57"/>
      <c r="Z41" s="57"/>
      <c r="AA41" s="57"/>
      <c r="AB41" s="63">
        <v>0</v>
      </c>
      <c r="AC41" s="58">
        <v>0</v>
      </c>
      <c r="AD41" s="55"/>
      <c r="AE41" s="80" t="s">
        <v>248</v>
      </c>
      <c r="AF41" s="81"/>
    </row>
    <row r="42" spans="1:32" ht="25.5" x14ac:dyDescent="0.25">
      <c r="A42" s="99"/>
      <c r="B42" s="99"/>
      <c r="C42" s="97"/>
      <c r="D42" s="97"/>
      <c r="E42" s="121"/>
      <c r="F42" s="31">
        <v>2</v>
      </c>
      <c r="G42" s="7" t="s">
        <v>140</v>
      </c>
      <c r="H42" s="38">
        <v>42795</v>
      </c>
      <c r="I42" s="38">
        <v>42855</v>
      </c>
      <c r="J42" s="16"/>
      <c r="K42" s="6"/>
      <c r="L42" s="33" t="s">
        <v>141</v>
      </c>
      <c r="M42" s="97"/>
      <c r="N42" s="94"/>
      <c r="O42" s="56"/>
      <c r="P42" s="57"/>
      <c r="Q42" s="57"/>
      <c r="R42" s="57"/>
      <c r="S42" s="57"/>
      <c r="T42" s="66">
        <v>1</v>
      </c>
      <c r="U42" s="69">
        <v>1</v>
      </c>
      <c r="V42" s="55"/>
      <c r="W42" s="56"/>
      <c r="X42" s="57"/>
      <c r="Y42" s="57"/>
      <c r="Z42" s="57"/>
      <c r="AA42" s="57"/>
      <c r="AB42" s="63">
        <v>0</v>
      </c>
      <c r="AC42" s="58">
        <v>0</v>
      </c>
      <c r="AD42" s="55"/>
      <c r="AE42" s="80" t="s">
        <v>249</v>
      </c>
      <c r="AF42" s="81"/>
    </row>
    <row r="43" spans="1:32" ht="25.5" x14ac:dyDescent="0.25">
      <c r="A43" s="99"/>
      <c r="B43" s="99"/>
      <c r="C43" s="97"/>
      <c r="D43" s="97"/>
      <c r="E43" s="97"/>
      <c r="F43" s="31">
        <v>3</v>
      </c>
      <c r="G43" s="7" t="s">
        <v>142</v>
      </c>
      <c r="H43" s="38">
        <v>42887</v>
      </c>
      <c r="I43" s="38">
        <v>43100</v>
      </c>
      <c r="J43" s="23">
        <v>200000000</v>
      </c>
      <c r="K43" s="6" t="s">
        <v>95</v>
      </c>
      <c r="L43" s="33" t="s">
        <v>143</v>
      </c>
      <c r="M43" s="97"/>
      <c r="N43" s="94"/>
      <c r="O43" s="56"/>
      <c r="P43" s="57"/>
      <c r="Q43" s="57"/>
      <c r="R43" s="57"/>
      <c r="S43" s="57"/>
      <c r="T43" s="66">
        <v>0</v>
      </c>
      <c r="U43" s="66">
        <v>0</v>
      </c>
      <c r="V43" s="55"/>
      <c r="W43" s="56"/>
      <c r="X43" s="57"/>
      <c r="Y43" s="57"/>
      <c r="Z43" s="57"/>
      <c r="AA43" s="57"/>
      <c r="AB43" s="63">
        <v>0</v>
      </c>
      <c r="AC43" s="58">
        <v>0</v>
      </c>
      <c r="AD43" s="55"/>
      <c r="AE43" s="80" t="s">
        <v>250</v>
      </c>
      <c r="AF43" s="81"/>
    </row>
    <row r="44" spans="1:32" ht="25.5" x14ac:dyDescent="0.25">
      <c r="A44" s="99"/>
      <c r="B44" s="99"/>
      <c r="C44" s="97"/>
      <c r="D44" s="97"/>
      <c r="E44" s="97"/>
      <c r="F44" s="31">
        <v>5</v>
      </c>
      <c r="G44" s="7" t="s">
        <v>144</v>
      </c>
      <c r="H44" s="38">
        <v>43070</v>
      </c>
      <c r="I44" s="38">
        <v>43100</v>
      </c>
      <c r="J44" s="16"/>
      <c r="K44" s="6"/>
      <c r="L44" s="33" t="s">
        <v>145</v>
      </c>
      <c r="M44" s="97"/>
      <c r="N44" s="94"/>
      <c r="O44" s="56"/>
      <c r="P44" s="57"/>
      <c r="Q44" s="57"/>
      <c r="R44" s="57"/>
      <c r="S44" s="57"/>
      <c r="T44" s="66">
        <v>0</v>
      </c>
      <c r="U44" s="66">
        <v>0</v>
      </c>
      <c r="V44" s="55"/>
      <c r="W44" s="56"/>
      <c r="X44" s="57"/>
      <c r="Y44" s="57"/>
      <c r="Z44" s="57"/>
      <c r="AA44" s="57"/>
      <c r="AB44" s="63">
        <v>0</v>
      </c>
      <c r="AC44" s="58">
        <v>0</v>
      </c>
      <c r="AD44" s="55"/>
      <c r="AE44" s="80" t="s">
        <v>251</v>
      </c>
      <c r="AF44" s="81"/>
    </row>
    <row r="45" spans="1:32" ht="25.5" x14ac:dyDescent="0.25">
      <c r="A45" s="98">
        <v>11</v>
      </c>
      <c r="B45" s="98" t="s">
        <v>35</v>
      </c>
      <c r="C45" s="96" t="s">
        <v>41</v>
      </c>
      <c r="D45" s="96" t="s">
        <v>146</v>
      </c>
      <c r="E45" s="100">
        <v>1</v>
      </c>
      <c r="F45" s="31">
        <v>1</v>
      </c>
      <c r="G45" s="7" t="s">
        <v>147</v>
      </c>
      <c r="H45" s="38">
        <v>42767</v>
      </c>
      <c r="I45" s="38">
        <v>42825</v>
      </c>
      <c r="J45" s="6"/>
      <c r="K45" s="6"/>
      <c r="L45" s="33" t="s">
        <v>148</v>
      </c>
      <c r="M45" s="96" t="s">
        <v>53</v>
      </c>
      <c r="N45" s="92" t="s">
        <v>56</v>
      </c>
      <c r="O45" s="56"/>
      <c r="P45" s="57"/>
      <c r="Q45" s="57"/>
      <c r="R45" s="57"/>
      <c r="S45" s="57"/>
      <c r="T45" s="66">
        <v>1</v>
      </c>
      <c r="U45" s="69">
        <v>1</v>
      </c>
      <c r="V45" s="55"/>
      <c r="W45" s="56"/>
      <c r="X45" s="57"/>
      <c r="Y45" s="57"/>
      <c r="Z45" s="57"/>
      <c r="AA45" s="57"/>
      <c r="AB45" s="63">
        <v>0</v>
      </c>
      <c r="AC45" s="58">
        <v>0</v>
      </c>
      <c r="AD45" s="55"/>
      <c r="AE45" s="80" t="s">
        <v>252</v>
      </c>
      <c r="AF45" s="81"/>
    </row>
    <row r="46" spans="1:32" ht="25.5" x14ac:dyDescent="0.25">
      <c r="A46" s="99"/>
      <c r="B46" s="99"/>
      <c r="C46" s="97"/>
      <c r="D46" s="97"/>
      <c r="E46" s="97"/>
      <c r="F46" s="31">
        <v>4</v>
      </c>
      <c r="G46" s="7" t="s">
        <v>150</v>
      </c>
      <c r="H46" s="38">
        <v>42917</v>
      </c>
      <c r="I46" s="38">
        <v>43100</v>
      </c>
      <c r="J46" s="24">
        <v>200000000</v>
      </c>
      <c r="K46" s="6" t="s">
        <v>94</v>
      </c>
      <c r="L46" s="33" t="s">
        <v>149</v>
      </c>
      <c r="M46" s="97"/>
      <c r="N46" s="94"/>
      <c r="O46" s="56"/>
      <c r="P46" s="57"/>
      <c r="Q46" s="57"/>
      <c r="R46" s="57"/>
      <c r="S46" s="57"/>
      <c r="T46" s="66">
        <v>0</v>
      </c>
      <c r="U46" s="69">
        <v>0</v>
      </c>
      <c r="V46" s="55"/>
      <c r="W46" s="56"/>
      <c r="X46" s="57"/>
      <c r="Y46" s="57"/>
      <c r="Z46" s="57"/>
      <c r="AA46" s="57"/>
      <c r="AB46" s="63">
        <v>0</v>
      </c>
      <c r="AC46" s="58">
        <v>0</v>
      </c>
      <c r="AD46" s="55"/>
      <c r="AE46" s="55" t="s">
        <v>250</v>
      </c>
      <c r="AF46" s="55"/>
    </row>
    <row r="47" spans="1:32" ht="25.5" customHeight="1" x14ac:dyDescent="0.25">
      <c r="A47" s="99"/>
      <c r="B47" s="99"/>
      <c r="C47" s="97"/>
      <c r="D47" s="97"/>
      <c r="E47" s="97"/>
      <c r="F47" s="31">
        <v>6</v>
      </c>
      <c r="G47" s="7" t="s">
        <v>186</v>
      </c>
      <c r="H47" s="38">
        <v>42948</v>
      </c>
      <c r="I47" s="38">
        <v>43100</v>
      </c>
      <c r="J47" s="6"/>
      <c r="K47" s="6"/>
      <c r="L47" s="33" t="s">
        <v>151</v>
      </c>
      <c r="M47" s="97"/>
      <c r="N47" s="94"/>
      <c r="O47" s="56"/>
      <c r="P47" s="57"/>
      <c r="Q47" s="57"/>
      <c r="R47" s="57"/>
      <c r="S47" s="57"/>
      <c r="T47" s="66">
        <v>0</v>
      </c>
      <c r="U47" s="66">
        <v>0</v>
      </c>
      <c r="V47" s="55"/>
      <c r="W47" s="56"/>
      <c r="X47" s="57"/>
      <c r="Y47" s="57"/>
      <c r="Z47" s="57"/>
      <c r="AA47" s="57"/>
      <c r="AB47" s="63">
        <v>0</v>
      </c>
      <c r="AC47" s="58">
        <v>0</v>
      </c>
      <c r="AD47" s="55"/>
      <c r="AE47" s="80" t="s">
        <v>253</v>
      </c>
      <c r="AF47" s="81"/>
    </row>
    <row r="48" spans="1:32" ht="25.5" x14ac:dyDescent="0.25">
      <c r="A48" s="107"/>
      <c r="B48" s="107"/>
      <c r="C48" s="105"/>
      <c r="D48" s="105"/>
      <c r="E48" s="105"/>
      <c r="F48" s="31">
        <v>7</v>
      </c>
      <c r="G48" s="7" t="s">
        <v>152</v>
      </c>
      <c r="H48" s="38">
        <v>43070</v>
      </c>
      <c r="I48" s="38">
        <v>43100</v>
      </c>
      <c r="J48" s="6"/>
      <c r="K48" s="6"/>
      <c r="L48" s="33" t="s">
        <v>145</v>
      </c>
      <c r="M48" s="105"/>
      <c r="N48" s="93"/>
      <c r="O48" s="56"/>
      <c r="P48" s="57"/>
      <c r="Q48" s="57"/>
      <c r="R48" s="57"/>
      <c r="S48" s="57"/>
      <c r="T48" s="66">
        <v>0</v>
      </c>
      <c r="U48" s="66">
        <v>0</v>
      </c>
      <c r="V48" s="55"/>
      <c r="W48" s="56"/>
      <c r="X48" s="57"/>
      <c r="Y48" s="57"/>
      <c r="Z48" s="57"/>
      <c r="AA48" s="57"/>
      <c r="AB48" s="63">
        <v>0</v>
      </c>
      <c r="AC48" s="58">
        <v>0</v>
      </c>
      <c r="AD48" s="55"/>
      <c r="AE48" s="80" t="s">
        <v>254</v>
      </c>
      <c r="AF48" s="81"/>
    </row>
    <row r="49" spans="1:32" ht="76.5" x14ac:dyDescent="0.25">
      <c r="A49" s="89">
        <v>12</v>
      </c>
      <c r="B49" s="89" t="s">
        <v>35</v>
      </c>
      <c r="C49" s="90" t="s">
        <v>41</v>
      </c>
      <c r="D49" s="90" t="s">
        <v>182</v>
      </c>
      <c r="E49" s="106">
        <v>1</v>
      </c>
      <c r="F49" s="31">
        <v>1</v>
      </c>
      <c r="G49" s="7" t="s">
        <v>168</v>
      </c>
      <c r="H49" s="38">
        <v>42815</v>
      </c>
      <c r="I49" s="38">
        <v>42867</v>
      </c>
      <c r="J49" s="7"/>
      <c r="K49" s="7"/>
      <c r="L49" s="39" t="s">
        <v>153</v>
      </c>
      <c r="M49" s="90" t="s">
        <v>53</v>
      </c>
      <c r="N49" s="91" t="s">
        <v>56</v>
      </c>
      <c r="O49" s="56"/>
      <c r="P49" s="57"/>
      <c r="Q49" s="57"/>
      <c r="R49" s="57"/>
      <c r="S49" s="57"/>
      <c r="T49" s="66">
        <v>1</v>
      </c>
      <c r="U49" s="66">
        <v>1</v>
      </c>
      <c r="V49" s="55"/>
      <c r="W49" s="56"/>
      <c r="X49" s="57"/>
      <c r="Y49" s="57"/>
      <c r="Z49" s="57"/>
      <c r="AA49" s="57"/>
      <c r="AB49" s="63">
        <v>0</v>
      </c>
      <c r="AC49" s="58">
        <v>0</v>
      </c>
      <c r="AD49" s="55"/>
      <c r="AE49" s="80" t="s">
        <v>255</v>
      </c>
      <c r="AF49" s="81"/>
    </row>
    <row r="50" spans="1:32" ht="25.5" x14ac:dyDescent="0.25">
      <c r="A50" s="89"/>
      <c r="B50" s="89"/>
      <c r="C50" s="90"/>
      <c r="D50" s="90"/>
      <c r="E50" s="90"/>
      <c r="F50" s="31">
        <v>2</v>
      </c>
      <c r="G50" s="7" t="s">
        <v>169</v>
      </c>
      <c r="H50" s="38">
        <v>42815</v>
      </c>
      <c r="I50" s="38">
        <v>42867</v>
      </c>
      <c r="J50" s="7"/>
      <c r="K50" s="7"/>
      <c r="L50" s="39" t="s">
        <v>153</v>
      </c>
      <c r="M50" s="90"/>
      <c r="N50" s="91"/>
      <c r="O50" s="56"/>
      <c r="P50" s="57"/>
      <c r="Q50" s="57"/>
      <c r="R50" s="57"/>
      <c r="S50" s="57"/>
      <c r="T50" s="66">
        <v>1</v>
      </c>
      <c r="U50" s="69">
        <v>1</v>
      </c>
      <c r="V50" s="55"/>
      <c r="W50" s="56"/>
      <c r="X50" s="57"/>
      <c r="Y50" s="57"/>
      <c r="Z50" s="57"/>
      <c r="AA50" s="57"/>
      <c r="AB50" s="63">
        <v>0</v>
      </c>
      <c r="AC50" s="58">
        <v>0</v>
      </c>
      <c r="AD50" s="55"/>
      <c r="AE50" s="80" t="s">
        <v>256</v>
      </c>
      <c r="AF50" s="81"/>
    </row>
    <row r="51" spans="1:32" ht="76.5" x14ac:dyDescent="0.25">
      <c r="A51" s="89"/>
      <c r="B51" s="89"/>
      <c r="C51" s="90"/>
      <c r="D51" s="90"/>
      <c r="E51" s="90"/>
      <c r="F51" s="31">
        <v>3</v>
      </c>
      <c r="G51" s="7" t="s">
        <v>170</v>
      </c>
      <c r="H51" s="38">
        <v>42795</v>
      </c>
      <c r="I51" s="38">
        <v>43100</v>
      </c>
      <c r="J51" s="7"/>
      <c r="K51" s="7"/>
      <c r="L51" s="39" t="s">
        <v>154</v>
      </c>
      <c r="M51" s="90"/>
      <c r="N51" s="91"/>
      <c r="O51" s="56"/>
      <c r="P51" s="57"/>
      <c r="Q51" s="57"/>
      <c r="R51" s="57"/>
      <c r="S51" s="57"/>
      <c r="T51" s="66">
        <v>1</v>
      </c>
      <c r="U51" s="69">
        <v>1</v>
      </c>
      <c r="V51" s="55"/>
      <c r="W51" s="56"/>
      <c r="X51" s="57"/>
      <c r="Y51" s="57"/>
      <c r="Z51" s="57"/>
      <c r="AA51" s="57"/>
      <c r="AB51" s="63">
        <v>0</v>
      </c>
      <c r="AC51" s="58">
        <v>0</v>
      </c>
      <c r="AD51" s="55"/>
      <c r="AE51" s="80" t="s">
        <v>257</v>
      </c>
      <c r="AF51" s="81"/>
    </row>
    <row r="52" spans="1:32" ht="63.75" x14ac:dyDescent="0.25">
      <c r="A52" s="89"/>
      <c r="B52" s="89"/>
      <c r="C52" s="90"/>
      <c r="D52" s="90"/>
      <c r="E52" s="90"/>
      <c r="F52" s="31">
        <v>4</v>
      </c>
      <c r="G52" s="7" t="s">
        <v>171</v>
      </c>
      <c r="H52" s="38">
        <v>42795</v>
      </c>
      <c r="I52" s="38">
        <v>43100</v>
      </c>
      <c r="J52" s="7"/>
      <c r="K52" s="7"/>
      <c r="L52" s="39" t="s">
        <v>155</v>
      </c>
      <c r="M52" s="90"/>
      <c r="N52" s="91"/>
      <c r="O52" s="56"/>
      <c r="P52" s="57"/>
      <c r="Q52" s="57"/>
      <c r="R52" s="57"/>
      <c r="S52" s="57"/>
      <c r="T52" s="66">
        <v>0.5</v>
      </c>
      <c r="U52" s="69">
        <v>0.5</v>
      </c>
      <c r="V52" s="55"/>
      <c r="W52" s="56"/>
      <c r="X52" s="57"/>
      <c r="Y52" s="57"/>
      <c r="Z52" s="57"/>
      <c r="AA52" s="57"/>
      <c r="AB52" s="63">
        <v>0</v>
      </c>
      <c r="AC52" s="58">
        <v>0</v>
      </c>
      <c r="AD52" s="55"/>
      <c r="AE52" s="80" t="s">
        <v>258</v>
      </c>
      <c r="AF52" s="81"/>
    </row>
    <row r="53" spans="1:32" ht="25.5" x14ac:dyDescent="0.25">
      <c r="A53" s="89"/>
      <c r="B53" s="89"/>
      <c r="C53" s="90"/>
      <c r="D53" s="90"/>
      <c r="E53" s="90"/>
      <c r="F53" s="31">
        <v>5</v>
      </c>
      <c r="G53" s="7" t="s">
        <v>158</v>
      </c>
      <c r="H53" s="38">
        <v>42795</v>
      </c>
      <c r="I53" s="38">
        <v>43100</v>
      </c>
      <c r="J53" s="7"/>
      <c r="K53" s="7"/>
      <c r="L53" s="39" t="s">
        <v>156</v>
      </c>
      <c r="M53" s="90"/>
      <c r="N53" s="91"/>
      <c r="O53" s="56"/>
      <c r="P53" s="57"/>
      <c r="Q53" s="57"/>
      <c r="R53" s="57"/>
      <c r="S53" s="57"/>
      <c r="T53" s="66">
        <v>0.6</v>
      </c>
      <c r="U53" s="69">
        <v>0.6</v>
      </c>
      <c r="V53" s="55"/>
      <c r="W53" s="56"/>
      <c r="X53" s="57"/>
      <c r="Y53" s="57"/>
      <c r="Z53" s="57"/>
      <c r="AA53" s="57"/>
      <c r="AB53" s="63">
        <v>0</v>
      </c>
      <c r="AC53" s="58">
        <v>0</v>
      </c>
      <c r="AD53" s="55"/>
      <c r="AE53" s="80" t="s">
        <v>259</v>
      </c>
      <c r="AF53" s="81"/>
    </row>
    <row r="54" spans="1:32" ht="102" x14ac:dyDescent="0.25">
      <c r="A54" s="89"/>
      <c r="B54" s="89"/>
      <c r="C54" s="90"/>
      <c r="D54" s="90"/>
      <c r="E54" s="90"/>
      <c r="F54" s="31">
        <v>6</v>
      </c>
      <c r="G54" s="28" t="s">
        <v>172</v>
      </c>
      <c r="H54" s="38">
        <v>42795</v>
      </c>
      <c r="I54" s="38">
        <v>43100</v>
      </c>
      <c r="J54" s="7"/>
      <c r="K54" s="7"/>
      <c r="L54" s="39" t="s">
        <v>157</v>
      </c>
      <c r="M54" s="90"/>
      <c r="N54" s="91"/>
      <c r="O54" s="56"/>
      <c r="P54" s="57"/>
      <c r="Q54" s="57"/>
      <c r="R54" s="57"/>
      <c r="S54" s="57"/>
      <c r="T54" s="66">
        <v>0.6</v>
      </c>
      <c r="U54" s="69">
        <v>0.6</v>
      </c>
      <c r="V54" s="55"/>
      <c r="W54" s="56"/>
      <c r="X54" s="57"/>
      <c r="Y54" s="57"/>
      <c r="Z54" s="57"/>
      <c r="AA54" s="57"/>
      <c r="AB54" s="63">
        <v>0</v>
      </c>
      <c r="AC54" s="69">
        <v>0</v>
      </c>
      <c r="AD54" s="55"/>
      <c r="AE54" s="80" t="s">
        <v>260</v>
      </c>
      <c r="AF54" s="81"/>
    </row>
    <row r="55" spans="1:32" ht="51" x14ac:dyDescent="0.25">
      <c r="A55" s="89">
        <v>13</v>
      </c>
      <c r="B55" s="99" t="s">
        <v>35</v>
      </c>
      <c r="C55" s="96" t="s">
        <v>41</v>
      </c>
      <c r="D55" s="97" t="s">
        <v>159</v>
      </c>
      <c r="E55" s="97">
        <v>1</v>
      </c>
      <c r="F55" s="31">
        <v>1</v>
      </c>
      <c r="G55" s="21" t="s">
        <v>160</v>
      </c>
      <c r="H55" s="40">
        <v>42809</v>
      </c>
      <c r="I55" s="40">
        <v>42901</v>
      </c>
      <c r="J55" s="25"/>
      <c r="K55" s="6"/>
      <c r="L55" s="33" t="s">
        <v>161</v>
      </c>
      <c r="M55" s="96" t="s">
        <v>52</v>
      </c>
      <c r="N55" s="94" t="s">
        <v>55</v>
      </c>
      <c r="O55" s="56"/>
      <c r="P55" s="57"/>
      <c r="Q55" s="57"/>
      <c r="R55" s="57"/>
      <c r="S55" s="57"/>
      <c r="T55" s="63"/>
      <c r="U55" s="69">
        <v>1</v>
      </c>
      <c r="V55" s="55"/>
      <c r="W55" s="56"/>
      <c r="X55" s="57"/>
      <c r="Y55" s="57"/>
      <c r="Z55" s="57"/>
      <c r="AA55" s="57"/>
      <c r="AB55" s="63"/>
      <c r="AC55" s="58"/>
      <c r="AD55" s="55"/>
      <c r="AE55" s="80" t="s">
        <v>246</v>
      </c>
      <c r="AF55" s="81"/>
    </row>
    <row r="56" spans="1:32" ht="38.25" x14ac:dyDescent="0.25">
      <c r="A56" s="98"/>
      <c r="B56" s="99"/>
      <c r="C56" s="97"/>
      <c r="D56" s="97"/>
      <c r="E56" s="97"/>
      <c r="F56" s="32">
        <v>2</v>
      </c>
      <c r="G56" s="26" t="s">
        <v>162</v>
      </c>
      <c r="H56" s="40">
        <v>42917</v>
      </c>
      <c r="I56" s="40">
        <v>42931</v>
      </c>
      <c r="J56" s="27"/>
      <c r="K56" s="6"/>
      <c r="L56" s="33" t="s">
        <v>163</v>
      </c>
      <c r="M56" s="97"/>
      <c r="N56" s="94"/>
      <c r="O56" s="56"/>
      <c r="P56" s="57"/>
      <c r="Q56" s="57"/>
      <c r="R56" s="57"/>
      <c r="S56" s="57"/>
      <c r="T56" s="63"/>
      <c r="U56" s="69">
        <v>1</v>
      </c>
      <c r="V56" s="55"/>
      <c r="W56" s="56"/>
      <c r="X56" s="57"/>
      <c r="Y56" s="57"/>
      <c r="Z56" s="57"/>
      <c r="AA56" s="57"/>
      <c r="AB56" s="63"/>
      <c r="AC56" s="58"/>
      <c r="AD56" s="55"/>
      <c r="AE56" s="80" t="s">
        <v>247</v>
      </c>
      <c r="AF56" s="81"/>
    </row>
    <row r="57" spans="1:32" ht="63.75" x14ac:dyDescent="0.25">
      <c r="A57" s="89">
        <v>14</v>
      </c>
      <c r="B57" s="89" t="s">
        <v>35</v>
      </c>
      <c r="C57" s="90" t="s">
        <v>41</v>
      </c>
      <c r="D57" s="90" t="s">
        <v>187</v>
      </c>
      <c r="E57" s="90">
        <v>1</v>
      </c>
      <c r="F57" s="31">
        <v>1</v>
      </c>
      <c r="G57" s="7" t="s">
        <v>188</v>
      </c>
      <c r="H57" s="41">
        <v>42795</v>
      </c>
      <c r="I57" s="41">
        <v>43100</v>
      </c>
      <c r="J57" s="30"/>
      <c r="K57" s="7"/>
      <c r="L57" s="39" t="s">
        <v>189</v>
      </c>
      <c r="M57" s="96" t="s">
        <v>52</v>
      </c>
      <c r="N57" s="92" t="s">
        <v>56</v>
      </c>
      <c r="O57" s="56"/>
      <c r="P57" s="57"/>
      <c r="Q57" s="57"/>
      <c r="R57" s="57"/>
      <c r="S57" s="57"/>
      <c r="T57" s="63"/>
      <c r="U57" s="58">
        <v>0</v>
      </c>
      <c r="V57" s="55"/>
      <c r="W57" s="56"/>
      <c r="X57" s="57"/>
      <c r="Y57" s="57"/>
      <c r="Z57" s="57"/>
      <c r="AA57" s="57"/>
      <c r="AB57" s="63"/>
      <c r="AC57" s="58"/>
      <c r="AD57" s="55"/>
      <c r="AE57" s="80"/>
      <c r="AF57" s="81"/>
    </row>
    <row r="58" spans="1:32" ht="38.25" x14ac:dyDescent="0.25">
      <c r="A58" s="89"/>
      <c r="B58" s="89"/>
      <c r="C58" s="90"/>
      <c r="D58" s="90"/>
      <c r="E58" s="90"/>
      <c r="F58" s="31">
        <v>2</v>
      </c>
      <c r="G58" s="21" t="s">
        <v>190</v>
      </c>
      <c r="H58" s="41">
        <v>42795</v>
      </c>
      <c r="I58" s="41">
        <v>43100</v>
      </c>
      <c r="J58" s="30"/>
      <c r="K58" s="7"/>
      <c r="L58" s="39" t="s">
        <v>164</v>
      </c>
      <c r="M58" s="105"/>
      <c r="N58" s="93"/>
      <c r="O58" s="56"/>
      <c r="P58" s="57"/>
      <c r="Q58" s="57"/>
      <c r="R58" s="57"/>
      <c r="S58" s="57"/>
      <c r="T58" s="63"/>
      <c r="U58" s="58">
        <v>0</v>
      </c>
      <c r="V58" s="55"/>
      <c r="W58" s="56"/>
      <c r="X58" s="57"/>
      <c r="Y58" s="57"/>
      <c r="Z58" s="57"/>
      <c r="AA58" s="57"/>
      <c r="AB58" s="63"/>
      <c r="AC58" s="58"/>
      <c r="AD58" s="55"/>
      <c r="AE58" s="80"/>
      <c r="AF58" s="81"/>
    </row>
    <row r="59" spans="1:32" ht="51" x14ac:dyDescent="0.25">
      <c r="A59" s="89">
        <v>15</v>
      </c>
      <c r="B59" s="89" t="s">
        <v>35</v>
      </c>
      <c r="C59" s="90" t="s">
        <v>41</v>
      </c>
      <c r="D59" s="90" t="s">
        <v>208</v>
      </c>
      <c r="E59" s="90">
        <v>2</v>
      </c>
      <c r="F59" s="31">
        <v>1</v>
      </c>
      <c r="G59" s="7" t="s">
        <v>209</v>
      </c>
      <c r="H59" s="42">
        <v>42774</v>
      </c>
      <c r="I59" s="42">
        <v>43100</v>
      </c>
      <c r="J59" s="7"/>
      <c r="K59" s="7"/>
      <c r="L59" s="39" t="s">
        <v>210</v>
      </c>
      <c r="M59" s="90" t="s">
        <v>53</v>
      </c>
      <c r="N59" s="91" t="s">
        <v>56</v>
      </c>
      <c r="O59" s="56"/>
      <c r="P59" s="57"/>
      <c r="Q59" s="57"/>
      <c r="R59" s="57"/>
      <c r="S59" s="57"/>
      <c r="T59" s="63"/>
      <c r="U59" s="69">
        <v>0.5</v>
      </c>
      <c r="V59" s="55"/>
      <c r="W59" s="56"/>
      <c r="X59" s="57"/>
      <c r="Y59" s="57"/>
      <c r="Z59" s="57"/>
      <c r="AA59" s="57"/>
      <c r="AB59" s="63"/>
      <c r="AC59" s="58"/>
      <c r="AD59" s="55"/>
      <c r="AE59" s="80"/>
      <c r="AF59" s="81"/>
    </row>
    <row r="60" spans="1:32" ht="39" thickBot="1" x14ac:dyDescent="0.3">
      <c r="A60" s="89"/>
      <c r="B60" s="89"/>
      <c r="C60" s="90"/>
      <c r="D60" s="90"/>
      <c r="E60" s="90"/>
      <c r="F60" s="31">
        <v>2</v>
      </c>
      <c r="G60" s="7" t="s">
        <v>211</v>
      </c>
      <c r="H60" s="42">
        <v>42774</v>
      </c>
      <c r="I60" s="42">
        <v>43100</v>
      </c>
      <c r="J60" s="7"/>
      <c r="K60" s="7"/>
      <c r="L60" s="39" t="s">
        <v>210</v>
      </c>
      <c r="M60" s="90"/>
      <c r="N60" s="91"/>
      <c r="O60" s="59"/>
      <c r="P60" s="60"/>
      <c r="Q60" s="60"/>
      <c r="R60" s="60"/>
      <c r="S60" s="60"/>
      <c r="T60" s="64"/>
      <c r="U60" s="79">
        <v>0.4</v>
      </c>
      <c r="V60" s="55"/>
      <c r="W60" s="59"/>
      <c r="X60" s="60"/>
      <c r="Y60" s="60"/>
      <c r="Z60" s="60"/>
      <c r="AA60" s="60"/>
      <c r="AB60" s="64"/>
      <c r="AC60" s="61"/>
      <c r="AD60" s="55"/>
      <c r="AE60" s="82"/>
      <c r="AF60" s="83"/>
    </row>
  </sheetData>
  <sheetProtection algorithmName="SHA-512" hashValue="/zWSzl/81ZmkIsY7/vYdKFMjRYFUkmXkJObPC4df9LzEts0Hab7DG3xljNeeVH+Ytqqo/rJS6ttYAKjL1/Jdew==" saltValue="7MR8oDH2q3hgrtdnF2sVcw==" spinCount="100000" sheet="1" objects="1" scenarios="1" autoFilter="0"/>
  <protectedRanges>
    <protectedRange algorithmName="SHA-512" hashValue="SD6EcCmsu5MG0efS+iRK9eAM709gIOGjdKnLsVUYMwtgj4yGKGN9zIQtXf8c3+f2/T/mLXT92aK/FlqXO1fHEQ==" saltValue="/ejFsXFrb26o6ir070oBfA==" spinCount="100000" sqref="O10:AF60" name="Rango1"/>
  </protectedRanges>
  <autoFilter ref="A9:AF9">
    <filterColumn colId="5" showButton="0"/>
    <filterColumn colId="30" showButton="0"/>
  </autoFilter>
  <mergeCells count="169">
    <mergeCell ref="A38:A40"/>
    <mergeCell ref="D49:D54"/>
    <mergeCell ref="E49:E54"/>
    <mergeCell ref="M41:M44"/>
    <mergeCell ref="N41:N44"/>
    <mergeCell ref="A45:A48"/>
    <mergeCell ref="B45:B48"/>
    <mergeCell ref="N45:N48"/>
    <mergeCell ref="A41:A44"/>
    <mergeCell ref="B41:B44"/>
    <mergeCell ref="C41:C44"/>
    <mergeCell ref="D41:D44"/>
    <mergeCell ref="E41:E44"/>
    <mergeCell ref="C55:C56"/>
    <mergeCell ref="A57:A58"/>
    <mergeCell ref="B57:B58"/>
    <mergeCell ref="C57:C58"/>
    <mergeCell ref="D57:D58"/>
    <mergeCell ref="E57:E58"/>
    <mergeCell ref="M49:M54"/>
    <mergeCell ref="N49:N54"/>
    <mergeCell ref="A55:A56"/>
    <mergeCell ref="B55:B56"/>
    <mergeCell ref="D55:D56"/>
    <mergeCell ref="E55:E56"/>
    <mergeCell ref="M55:M56"/>
    <mergeCell ref="N55:N56"/>
    <mergeCell ref="A49:A54"/>
    <mergeCell ref="B49:B54"/>
    <mergeCell ref="C49:C54"/>
    <mergeCell ref="M57:M58"/>
    <mergeCell ref="F7:G7"/>
    <mergeCell ref="C7:E7"/>
    <mergeCell ref="G5:J5"/>
    <mergeCell ref="D1:M1"/>
    <mergeCell ref="D2:M2"/>
    <mergeCell ref="A1:C2"/>
    <mergeCell ref="C5:F5"/>
    <mergeCell ref="A10:A12"/>
    <mergeCell ref="B10:B12"/>
    <mergeCell ref="C10:C12"/>
    <mergeCell ref="D10:D12"/>
    <mergeCell ref="E10:E12"/>
    <mergeCell ref="F9:G9"/>
    <mergeCell ref="M10:M12"/>
    <mergeCell ref="N10:N12"/>
    <mergeCell ref="M13:M16"/>
    <mergeCell ref="N13:N16"/>
    <mergeCell ref="M17:M19"/>
    <mergeCell ref="N17:N19"/>
    <mergeCell ref="A20:A25"/>
    <mergeCell ref="B20:B25"/>
    <mergeCell ref="C20:C25"/>
    <mergeCell ref="D20:D25"/>
    <mergeCell ref="E20:E25"/>
    <mergeCell ref="M20:M25"/>
    <mergeCell ref="N20:N25"/>
    <mergeCell ref="A17:A19"/>
    <mergeCell ref="B17:B19"/>
    <mergeCell ref="C17:C19"/>
    <mergeCell ref="D17:D19"/>
    <mergeCell ref="E17:E19"/>
    <mergeCell ref="L17:L19"/>
    <mergeCell ref="A13:A16"/>
    <mergeCell ref="B13:B16"/>
    <mergeCell ref="C13:C16"/>
    <mergeCell ref="D13:D16"/>
    <mergeCell ref="E13:E16"/>
    <mergeCell ref="J32:J33"/>
    <mergeCell ref="K32:K33"/>
    <mergeCell ref="C45:C48"/>
    <mergeCell ref="N26:N28"/>
    <mergeCell ref="A29:A31"/>
    <mergeCell ref="B29:B31"/>
    <mergeCell ref="C29:C31"/>
    <mergeCell ref="D29:D31"/>
    <mergeCell ref="E29:E31"/>
    <mergeCell ref="M29:M31"/>
    <mergeCell ref="N29:N31"/>
    <mergeCell ref="A26:A28"/>
    <mergeCell ref="B26:B28"/>
    <mergeCell ref="C26:C28"/>
    <mergeCell ref="D26:D28"/>
    <mergeCell ref="E26:E28"/>
    <mergeCell ref="M26:M28"/>
    <mergeCell ref="D45:D48"/>
    <mergeCell ref="E45:E48"/>
    <mergeCell ref="M45:M48"/>
    <mergeCell ref="N38:N40"/>
    <mergeCell ref="C38:C40"/>
    <mergeCell ref="D38:D40"/>
    <mergeCell ref="E38:E40"/>
    <mergeCell ref="A59:A60"/>
    <mergeCell ref="B59:B60"/>
    <mergeCell ref="C59:C60"/>
    <mergeCell ref="D59:D60"/>
    <mergeCell ref="E59:E60"/>
    <mergeCell ref="M59:M60"/>
    <mergeCell ref="N59:N60"/>
    <mergeCell ref="N57:N58"/>
    <mergeCell ref="N32:N34"/>
    <mergeCell ref="A35:A37"/>
    <mergeCell ref="B35:B37"/>
    <mergeCell ref="C35:C37"/>
    <mergeCell ref="D35:D37"/>
    <mergeCell ref="E35:E37"/>
    <mergeCell ref="M35:M37"/>
    <mergeCell ref="N35:N37"/>
    <mergeCell ref="M38:M40"/>
    <mergeCell ref="A32:A34"/>
    <mergeCell ref="B32:B34"/>
    <mergeCell ref="C32:C34"/>
    <mergeCell ref="D32:D34"/>
    <mergeCell ref="E32:E34"/>
    <mergeCell ref="M32:M34"/>
    <mergeCell ref="B38:B40"/>
    <mergeCell ref="O8:U8"/>
    <mergeCell ref="W8:AC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E21:AF21"/>
    <mergeCell ref="AE22:AF22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AE32:AF32"/>
    <mergeCell ref="AE33:AF33"/>
    <mergeCell ref="AE43:AF43"/>
    <mergeCell ref="AE44:AF44"/>
    <mergeCell ref="AE45:AF45"/>
    <mergeCell ref="AE47:AF47"/>
    <mergeCell ref="AE48:AF48"/>
    <mergeCell ref="AE49:AF49"/>
    <mergeCell ref="AE50:AF50"/>
    <mergeCell ref="AE51:AF51"/>
    <mergeCell ref="AE34:AF34"/>
    <mergeCell ref="AE35:AF35"/>
    <mergeCell ref="AE36:AF36"/>
    <mergeCell ref="AE37:AF37"/>
    <mergeCell ref="AE38:AF38"/>
    <mergeCell ref="AE39:AF39"/>
    <mergeCell ref="AE40:AF40"/>
    <mergeCell ref="AE41:AF41"/>
    <mergeCell ref="AE42:AF42"/>
    <mergeCell ref="AE52:AF52"/>
    <mergeCell ref="AE53:AF53"/>
    <mergeCell ref="AE54:AF54"/>
    <mergeCell ref="AE55:AF55"/>
    <mergeCell ref="AE56:AF56"/>
    <mergeCell ref="AE57:AF57"/>
    <mergeCell ref="AE58:AF58"/>
    <mergeCell ref="AE59:AF59"/>
    <mergeCell ref="AE60:AF60"/>
  </mergeCells>
  <dataValidations count="3">
    <dataValidation type="list" allowBlank="1" showInputMessage="1" showErrorMessage="1" sqref="M32">
      <formula1>#REF!</formula1>
    </dataValidation>
    <dataValidation type="list" allowBlank="1" showInputMessage="1" showErrorMessage="1" sqref="M45">
      <formula1>$A$26:$A$30</formula1>
    </dataValidation>
    <dataValidation type="date" allowBlank="1" showInputMessage="1" showErrorMessage="1" sqref="H10:I60">
      <formula1>42736</formula1>
      <formula2>43100</formula2>
    </dataValidation>
  </dataValidations>
  <printOptions horizontalCentered="1" verticalCentered="1"/>
  <pageMargins left="0.15748031496062992" right="0.15748031496062992" top="0.39370078740157483" bottom="0.35433070866141736" header="0.31496062992125984" footer="0.31496062992125984"/>
  <pageSetup paperSize="145" scale="61" fitToHeight="0" orientation="landscape" copies="2" r:id="rId1"/>
  <headerFooter>
    <oddFooter>&amp;RPagina &amp;P de &amp;N</oddFooter>
  </headerFooter>
  <rowBreaks count="3" manualBreakCount="3">
    <brk id="19" max="13" man="1"/>
    <brk id="37" max="13" man="1"/>
    <brk id="54" max="1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Listas!$A$2:$A$17</xm:f>
          </x14:formula1>
          <xm:sqref>G5</xm:sqref>
        </x14:dataValidation>
        <x14:dataValidation type="list" allowBlank="1" showInputMessage="1" showErrorMessage="1">
          <x14:formula1>
            <xm:f>Listas!$A$20:$A$25</xm:f>
          </x14:formula1>
          <xm:sqref>B10 B13</xm:sqref>
        </x14:dataValidation>
        <x14:dataValidation type="list" allowBlank="1" showInputMessage="1" showErrorMessage="1">
          <x14:formula1>
            <xm:f>Listas!$A$74:$A$78</xm:f>
          </x14:formula1>
          <xm:sqref>M10 M26 M29 M49:M54 M13:M16</xm:sqref>
        </x14:dataValidation>
        <x14:dataValidation type="list" allowBlank="1" showInputMessage="1" showErrorMessage="1">
          <x14:formula1>
            <xm:f>Listas!$A$81:$A$82</xm:f>
          </x14:formula1>
          <xm:sqref>N10 N13:N16 N20:N34 N38:N54</xm:sqref>
        </x14:dataValidation>
        <x14:dataValidation type="list" allowBlank="1" showInputMessage="1" showErrorMessage="1">
          <x14:formula1>
            <xm:f>[1]Listas!#REF!</xm:f>
          </x14:formula1>
          <xm:sqref>M17:N18 B17:B18</xm:sqref>
        </x14:dataValidation>
        <x14:dataValidation type="list" allowBlank="1" showInputMessage="1" showErrorMessage="1">
          <x14:formula1>
            <xm:f>[2]Listas!#REF!</xm:f>
          </x14:formula1>
          <xm:sqref>B20 B26 B29 B32 B35 B38 M20 K26:K32 K34:K35</xm:sqref>
        </x14:dataValidation>
        <x14:dataValidation type="list" allowBlank="1" showInputMessage="1" showErrorMessage="1">
          <x14:formula1>
            <xm:f>[3]Listas!#REF!</xm:f>
          </x14:formula1>
          <xm:sqref>K20:K25</xm:sqref>
        </x14:dataValidation>
        <x14:dataValidation type="list" allowBlank="1" showInputMessage="1" showErrorMessage="1">
          <x14:formula1>
            <xm:f>[4]Listas!#REF!</xm:f>
          </x14:formula1>
          <xm:sqref>K38</xm:sqref>
        </x14:dataValidation>
        <x14:dataValidation type="list" allowBlank="1" showInputMessage="1" showErrorMessage="1">
          <x14:formula1>
            <xm:f>[5]Listas!#REF!</xm:f>
          </x14:formula1>
          <xm:sqref>B41:B42 B45 B49 K41:K54 M41:M42 B59 M59:N59 K59:K60</xm:sqref>
        </x14:dataValidation>
        <x14:dataValidation type="list" allowBlank="1" showInputMessage="1" showErrorMessage="1">
          <x14:formula1>
            <xm:f>[6]Listas!#REF!</xm:f>
          </x14:formula1>
          <xm:sqref>K55:K58 B55:B57 M55:N57</xm:sqref>
        </x14:dataValidation>
        <x14:dataValidation type="list" allowBlank="1" showInputMessage="1" showErrorMessage="1">
          <x14:formula1>
            <xm:f>[7]Listas!#REF!</xm:f>
          </x14:formula1>
          <xm:sqref>K17 K19</xm:sqref>
        </x14:dataValidation>
        <x14:dataValidation type="list" allowBlank="1" showInputMessage="1" showErrorMessage="1">
          <x14:formula1>
            <xm:f>[8]Listas!#REF!</xm:f>
          </x14:formula1>
          <xm:sqref>K13:K16</xm:sqref>
        </x14:dataValidation>
        <x14:dataValidation type="list" allowBlank="1" showInputMessage="1" showErrorMessage="1">
          <x14:formula1>
            <xm:f>Listas!$A$28:$A$70</xm:f>
          </x14:formula1>
          <xm:sqref>K10:K12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67" workbookViewId="0">
      <selection activeCell="A31" sqref="A31:XFD31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29</v>
      </c>
    </row>
    <row r="2" spans="1:1" x14ac:dyDescent="0.25">
      <c r="A2" s="1" t="s">
        <v>13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24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3" x14ac:dyDescent="0.25">
      <c r="A17" s="1" t="s">
        <v>23</v>
      </c>
    </row>
    <row r="18" spans="1:3" x14ac:dyDescent="0.25">
      <c r="A18" s="5"/>
    </row>
    <row r="19" spans="1:3" ht="16.5" x14ac:dyDescent="0.25">
      <c r="A19" s="2" t="s">
        <v>42</v>
      </c>
      <c r="C19" s="2" t="s">
        <v>43</v>
      </c>
    </row>
    <row r="20" spans="1:3" ht="49.5" x14ac:dyDescent="0.25">
      <c r="A20" s="3" t="s">
        <v>30</v>
      </c>
      <c r="C20" s="3" t="s">
        <v>36</v>
      </c>
    </row>
    <row r="21" spans="1:3" ht="33" x14ac:dyDescent="0.25">
      <c r="A21" s="3" t="s">
        <v>31</v>
      </c>
      <c r="C21" s="3" t="s">
        <v>37</v>
      </c>
    </row>
    <row r="22" spans="1:3" ht="33" x14ac:dyDescent="0.25">
      <c r="A22" s="3" t="s">
        <v>32</v>
      </c>
      <c r="C22" s="3" t="s">
        <v>38</v>
      </c>
    </row>
    <row r="23" spans="1:3" ht="33" x14ac:dyDescent="0.25">
      <c r="A23" s="3" t="s">
        <v>33</v>
      </c>
      <c r="C23" s="3" t="s">
        <v>39</v>
      </c>
    </row>
    <row r="24" spans="1:3" ht="33" x14ac:dyDescent="0.25">
      <c r="A24" s="3" t="s">
        <v>34</v>
      </c>
      <c r="C24" s="3" t="s">
        <v>40</v>
      </c>
    </row>
    <row r="25" spans="1:3" ht="33" x14ac:dyDescent="0.25">
      <c r="A25" s="3" t="s">
        <v>35</v>
      </c>
      <c r="C25" s="3" t="s">
        <v>41</v>
      </c>
    </row>
    <row r="26" spans="1:3" x14ac:dyDescent="0.25">
      <c r="A26" s="5"/>
    </row>
    <row r="27" spans="1:3" ht="16.5" x14ac:dyDescent="0.25">
      <c r="A27" s="2" t="s">
        <v>45</v>
      </c>
    </row>
    <row r="28" spans="1:3" ht="49.5" x14ac:dyDescent="0.25">
      <c r="A28" s="3" t="s">
        <v>46</v>
      </c>
    </row>
    <row r="29" spans="1:3" ht="33" x14ac:dyDescent="0.25">
      <c r="A29" s="3" t="s">
        <v>48</v>
      </c>
    </row>
    <row r="30" spans="1:3" ht="33" x14ac:dyDescent="0.25">
      <c r="A30" s="3" t="s">
        <v>47</v>
      </c>
    </row>
    <row r="31" spans="1:3" ht="16.5" x14ac:dyDescent="0.25">
      <c r="A31" s="3" t="s">
        <v>58</v>
      </c>
    </row>
    <row r="32" spans="1:3" ht="16.5" x14ac:dyDescent="0.25">
      <c r="A32" s="3" t="s">
        <v>63</v>
      </c>
    </row>
    <row r="33" spans="1:1" ht="16.5" x14ac:dyDescent="0.25">
      <c r="A33" s="3" t="s">
        <v>64</v>
      </c>
    </row>
    <row r="34" spans="1:1" ht="16.5" x14ac:dyDescent="0.25">
      <c r="A34" s="3" t="s">
        <v>65</v>
      </c>
    </row>
    <row r="35" spans="1:1" ht="16.5" x14ac:dyDescent="0.25">
      <c r="A35" s="3" t="s">
        <v>66</v>
      </c>
    </row>
    <row r="36" spans="1:1" ht="16.5" x14ac:dyDescent="0.25">
      <c r="A36" s="3" t="s">
        <v>67</v>
      </c>
    </row>
    <row r="37" spans="1:1" ht="16.5" x14ac:dyDescent="0.25">
      <c r="A37" s="3" t="s">
        <v>68</v>
      </c>
    </row>
    <row r="38" spans="1:1" ht="16.5" x14ac:dyDescent="0.25">
      <c r="A38" s="3" t="s">
        <v>69</v>
      </c>
    </row>
    <row r="39" spans="1:1" ht="16.5" x14ac:dyDescent="0.25">
      <c r="A39" s="3" t="s">
        <v>70</v>
      </c>
    </row>
    <row r="40" spans="1:1" ht="16.5" x14ac:dyDescent="0.25">
      <c r="A40" s="3" t="s">
        <v>71</v>
      </c>
    </row>
    <row r="41" spans="1:1" ht="16.5" x14ac:dyDescent="0.25">
      <c r="A41" s="3" t="s">
        <v>72</v>
      </c>
    </row>
    <row r="42" spans="1:1" ht="16.5" x14ac:dyDescent="0.25">
      <c r="A42" s="3" t="s">
        <v>73</v>
      </c>
    </row>
    <row r="43" spans="1:1" ht="16.5" x14ac:dyDescent="0.25">
      <c r="A43" s="3" t="s">
        <v>74</v>
      </c>
    </row>
    <row r="44" spans="1:1" ht="16.5" x14ac:dyDescent="0.25">
      <c r="A44" s="3" t="s">
        <v>75</v>
      </c>
    </row>
    <row r="45" spans="1:1" ht="16.5" x14ac:dyDescent="0.25">
      <c r="A45" s="3" t="s">
        <v>76</v>
      </c>
    </row>
    <row r="46" spans="1:1" ht="16.5" x14ac:dyDescent="0.25">
      <c r="A46" s="3" t="s">
        <v>77</v>
      </c>
    </row>
    <row r="47" spans="1:1" ht="16.5" x14ac:dyDescent="0.25">
      <c r="A47" s="3" t="s">
        <v>78</v>
      </c>
    </row>
    <row r="48" spans="1:1" ht="16.5" x14ac:dyDescent="0.25">
      <c r="A48" s="3" t="s">
        <v>79</v>
      </c>
    </row>
    <row r="49" spans="1:1" ht="16.5" x14ac:dyDescent="0.25">
      <c r="A49" s="3" t="s">
        <v>82</v>
      </c>
    </row>
    <row r="50" spans="1:1" ht="16.5" x14ac:dyDescent="0.25">
      <c r="A50" s="3" t="s">
        <v>80</v>
      </c>
    </row>
    <row r="51" spans="1:1" ht="16.5" x14ac:dyDescent="0.25">
      <c r="A51" s="3" t="s">
        <v>81</v>
      </c>
    </row>
    <row r="52" spans="1:1" ht="16.5" x14ac:dyDescent="0.25">
      <c r="A52" s="3" t="s">
        <v>83</v>
      </c>
    </row>
    <row r="53" spans="1:1" ht="16.5" x14ac:dyDescent="0.25">
      <c r="A53" s="3" t="s">
        <v>84</v>
      </c>
    </row>
    <row r="54" spans="1:1" ht="16.5" x14ac:dyDescent="0.25">
      <c r="A54" s="3" t="s">
        <v>85</v>
      </c>
    </row>
    <row r="55" spans="1:1" ht="16.5" x14ac:dyDescent="0.25">
      <c r="A55" s="3" t="s">
        <v>86</v>
      </c>
    </row>
    <row r="56" spans="1:1" ht="16.5" x14ac:dyDescent="0.25">
      <c r="A56" s="3" t="s">
        <v>87</v>
      </c>
    </row>
    <row r="57" spans="1:1" ht="16.5" x14ac:dyDescent="0.25">
      <c r="A57" s="3" t="s">
        <v>101</v>
      </c>
    </row>
    <row r="58" spans="1:1" ht="16.5" x14ac:dyDescent="0.25">
      <c r="A58" s="3" t="s">
        <v>88</v>
      </c>
    </row>
    <row r="59" spans="1:1" ht="16.5" x14ac:dyDescent="0.25">
      <c r="A59" s="3" t="s">
        <v>89</v>
      </c>
    </row>
    <row r="60" spans="1:1" ht="16.5" x14ac:dyDescent="0.25">
      <c r="A60" s="3" t="s">
        <v>90</v>
      </c>
    </row>
    <row r="61" spans="1:1" ht="16.5" x14ac:dyDescent="0.25">
      <c r="A61" s="3" t="s">
        <v>91</v>
      </c>
    </row>
    <row r="62" spans="1:1" ht="16.5" x14ac:dyDescent="0.25">
      <c r="A62" s="3" t="s">
        <v>92</v>
      </c>
    </row>
    <row r="63" spans="1:1" ht="16.5" x14ac:dyDescent="0.25">
      <c r="A63" s="3" t="s">
        <v>93</v>
      </c>
    </row>
    <row r="64" spans="1:1" ht="16.5" x14ac:dyDescent="0.25">
      <c r="A64" s="3" t="s">
        <v>94</v>
      </c>
    </row>
    <row r="65" spans="1:1" ht="16.5" x14ac:dyDescent="0.25">
      <c r="A65" s="3" t="s">
        <v>95</v>
      </c>
    </row>
    <row r="66" spans="1:1" ht="16.5" x14ac:dyDescent="0.25">
      <c r="A66" s="3" t="s">
        <v>96</v>
      </c>
    </row>
    <row r="67" spans="1:1" ht="16.5" x14ac:dyDescent="0.25">
      <c r="A67" s="3" t="s">
        <v>97</v>
      </c>
    </row>
    <row r="68" spans="1:1" ht="16.5" x14ac:dyDescent="0.25">
      <c r="A68" s="3" t="s">
        <v>98</v>
      </c>
    </row>
    <row r="69" spans="1:1" ht="16.5" x14ac:dyDescent="0.25">
      <c r="A69" s="3" t="s">
        <v>99</v>
      </c>
    </row>
    <row r="70" spans="1:1" ht="16.5" x14ac:dyDescent="0.25">
      <c r="A70" s="3" t="s">
        <v>100</v>
      </c>
    </row>
    <row r="71" spans="1:1" ht="16.5" x14ac:dyDescent="0.25">
      <c r="A71" s="18"/>
    </row>
    <row r="73" spans="1:1" ht="16.5" x14ac:dyDescent="0.25">
      <c r="A73" s="2" t="s">
        <v>49</v>
      </c>
    </row>
    <row r="74" spans="1:1" ht="16.5" x14ac:dyDescent="0.25">
      <c r="A74" s="3" t="s">
        <v>50</v>
      </c>
    </row>
    <row r="75" spans="1:1" ht="16.5" x14ac:dyDescent="0.25">
      <c r="A75" s="3" t="s">
        <v>51</v>
      </c>
    </row>
    <row r="76" spans="1:1" ht="16.5" x14ac:dyDescent="0.25">
      <c r="A76" s="3" t="s">
        <v>52</v>
      </c>
    </row>
    <row r="77" spans="1:1" ht="16.5" x14ac:dyDescent="0.25">
      <c r="A77" s="3" t="s">
        <v>53</v>
      </c>
    </row>
    <row r="78" spans="1:1" ht="16.5" x14ac:dyDescent="0.25">
      <c r="A78" s="3" t="s">
        <v>54</v>
      </c>
    </row>
    <row r="80" spans="1:1" ht="16.5" x14ac:dyDescent="0.25">
      <c r="A80" s="2" t="s">
        <v>57</v>
      </c>
    </row>
    <row r="81" spans="1:1" ht="16.5" x14ac:dyDescent="0.25">
      <c r="A81" s="3" t="s">
        <v>55</v>
      </c>
    </row>
    <row r="82" spans="1:1" ht="16.5" x14ac:dyDescent="0.25">
      <c r="A82" s="3" t="s">
        <v>56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ACCIÓN</vt:lpstr>
      <vt:lpstr>Listas</vt:lpstr>
      <vt:lpstr>'PLAN ACCIÓN'!Área_de_impresión</vt:lpstr>
      <vt:lpstr>'PLAN ACCIÓN'!Títulos_a_imprimir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Juan Guillermo Tobon Gonzalez</cp:lastModifiedBy>
  <cp:lastPrinted>2017-05-25T18:40:11Z</cp:lastPrinted>
  <dcterms:created xsi:type="dcterms:W3CDTF">2013-04-17T16:26:33Z</dcterms:created>
  <dcterms:modified xsi:type="dcterms:W3CDTF">2017-08-09T16:14:57Z</dcterms:modified>
</cp:coreProperties>
</file>