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a.aristizabal.UACT\Desktop\Seguimiento planes de Acción(jgt)\"/>
    </mc:Choice>
  </mc:AlternateContent>
  <bookViews>
    <workbookView xWindow="0" yWindow="0" windowWidth="20490" windowHeight="7530"/>
  </bookViews>
  <sheets>
    <sheet name="PLAN ACCIÓN" sheetId="1" r:id="rId1"/>
    <sheet name="Listas" sheetId="2" r:id="rId2"/>
  </sheets>
  <definedNames>
    <definedName name="_xlnm._FilterDatabase" localSheetId="0" hidden="1">'PLAN ACCIÓN'!$A$9:$AL$9</definedName>
    <definedName name="_xlnm.Print_Area" localSheetId="0">'PLAN ACCIÓN'!$A$1:$N$19</definedName>
  </definedNames>
  <calcPr calcId="171027"/>
</workbook>
</file>

<file path=xl/calcChain.xml><?xml version="1.0" encoding="utf-8"?>
<calcChain xmlns="http://schemas.openxmlformats.org/spreadsheetml/2006/main">
  <c r="AI15" i="1" l="1"/>
  <c r="X15" i="1"/>
  <c r="AI11" i="1"/>
  <c r="AI12" i="1"/>
  <c r="C10" i="1" l="1"/>
  <c r="C13" i="1"/>
</calcChain>
</file>

<file path=xl/sharedStrings.xml><?xml version="1.0" encoding="utf-8"?>
<sst xmlns="http://schemas.openxmlformats.org/spreadsheetml/2006/main" count="118" uniqueCount="87">
  <si>
    <t>No.</t>
  </si>
  <si>
    <t>Fuente de verificación</t>
  </si>
  <si>
    <t>VIGENCIA</t>
  </si>
  <si>
    <t>Actividad</t>
  </si>
  <si>
    <t>AGENCIA DE RENOVACIÓN DEL TERRITORIO</t>
  </si>
  <si>
    <t>Producto</t>
  </si>
  <si>
    <t>Fecha de Inicio</t>
  </si>
  <si>
    <t>Fecha de Finalización</t>
  </si>
  <si>
    <t>Política de Desarrollo Administrativo</t>
  </si>
  <si>
    <t>Plan Anticorrupción y de Atención al Ciudadano</t>
  </si>
  <si>
    <t>Rubro</t>
  </si>
  <si>
    <t>FORMATO: PLAN DE ACCIÓN</t>
  </si>
  <si>
    <t>2017</t>
  </si>
  <si>
    <t>DIRECCIÓN GENERAL</t>
  </si>
  <si>
    <t>DIRECCIÓN DE INTERVENCIÓN EN EL TERRITORIO</t>
  </si>
  <si>
    <t>DIRECCIÓN DE ESTRUCTURACIÓN DE PROYECTOS</t>
  </si>
  <si>
    <t>DIRECCIÓN DE EVALUACIÓN Y EJECUCIÓN DE PROYECTOS</t>
  </si>
  <si>
    <t>OFICINA DE PLANEACIÓN</t>
  </si>
  <si>
    <t>OFICINA DE COMUNICACIONES</t>
  </si>
  <si>
    <t>OFICINA JURÍDICA</t>
  </si>
  <si>
    <t>CONTROL INTERNO</t>
  </si>
  <si>
    <t>DEPENDENCIAS</t>
  </si>
  <si>
    <t>Garantizar la participación de los actores de los territorios para la construcción de una visión de futuro, la planeación de iniciativas y acciones concretas y su ejecución y seguimiento.</t>
  </si>
  <si>
    <t>Proveer bienes y servicios públicos a los territorios para mejorar la calidad de vida de su población</t>
  </si>
  <si>
    <t>Implementar estrategias de desarrollo productivo sostenible y generación de ingresos para las comunidades en las zonas priorizadas de posconflicto</t>
  </si>
  <si>
    <t>Aumentar las capacidades de gobernanza y gobernabilidad de las entidades territoriales y las organizaciones sociales y productivas</t>
  </si>
  <si>
    <t>Asegurar la concurrencia efectiva de los actores estratégicos en la toma de decisiones y en la ejecución de las acciones orientadas a la renovación territorial</t>
  </si>
  <si>
    <t>Fortalecer los recursos institucionales para garantizar una gestión efectiva que responda a las necesidades de los clientes con altos estándares de calidad</t>
  </si>
  <si>
    <t>50 Planes Veredales de Renovación Territorial</t>
  </si>
  <si>
    <t>50 núcleos veredales con Pequeña Infraestructura Comunitaria</t>
  </si>
  <si>
    <t>2000 hogares en 25 municipios</t>
  </si>
  <si>
    <t>50 municipios con fortalecimiento institucional</t>
  </si>
  <si>
    <t>3 alianzas en 3 municipios</t>
  </si>
  <si>
    <t>Políticas de buen gobierno definidas e implementadas</t>
  </si>
  <si>
    <t>OBJETIVOS ESTRATÉGICOS</t>
  </si>
  <si>
    <t>METAS DE PLAN ESTRATÉGICO</t>
  </si>
  <si>
    <t>Meta del Plan Estratégico a la que contribuye</t>
  </si>
  <si>
    <t>RUBRO</t>
  </si>
  <si>
    <t>0212-1000-1. Implementación de actividades de desarrollo económico de familias, comunidades y territorios afectados por la presencia de cultivos de uso ilícito y conflicto armado.</t>
  </si>
  <si>
    <t>0212-1000-4. Implementación de obras de pequeña y mediana infraestructura para el desarrollo de los territorios afectados por el conflicto armado y cultivos de uso ilícito.</t>
  </si>
  <si>
    <t>0212-1000-3. Implementación de actividades de fortalecimiento institucional, social y comunitario en zonas afectadas por el conflicto armado y por los cultivos de uso ilicito.</t>
  </si>
  <si>
    <t>POLÍTICA DE DESARROLLO ADMINISTRATIVO</t>
  </si>
  <si>
    <t>Gestión misional y de Gobierno</t>
  </si>
  <si>
    <t>Transparencia, participación y servicio al ciudadano</t>
  </si>
  <si>
    <t>Eficiencia Administrativa</t>
  </si>
  <si>
    <t>Talento Humano</t>
  </si>
  <si>
    <t>Gestión Financiera</t>
  </si>
  <si>
    <t>SI</t>
  </si>
  <si>
    <t>NO</t>
  </si>
  <si>
    <t>PLAN ANTICORRUPCIÓN Y DE ATENCIÓN AL CIUDADANO</t>
  </si>
  <si>
    <t>A102. Servicios Personales Indirectos</t>
  </si>
  <si>
    <t>NOMBRE DIRECCIÓN/OFICINA</t>
  </si>
  <si>
    <t>Meta Anual</t>
  </si>
  <si>
    <t>Objetivo Estrategico</t>
  </si>
  <si>
    <t>SECRETARÍA GENERAL</t>
  </si>
  <si>
    <t>Recursos Financieros requeridos
(Cifras en pesos)</t>
  </si>
  <si>
    <t>Capacitar los equipos misionales y  regionales para la identificacion y priorizacion de PICs</t>
  </si>
  <si>
    <t>Estructurar los proyectos de pequeña infraestrura comunitaria - PIC</t>
  </si>
  <si>
    <t>Implementar los proyectos de pequeña infraestructura comunitaria - PIC</t>
  </si>
  <si>
    <t>convenio 179/2016 documentos de proyectos estructurados</t>
  </si>
  <si>
    <t>convenios e informes de segumiento, informes de de ejecucion</t>
  </si>
  <si>
    <t>actas y listados de asistencia</t>
  </si>
  <si>
    <t>formularios de inscripcion y base de familias inscritas</t>
  </si>
  <si>
    <t>base de datos</t>
  </si>
  <si>
    <t>- PIC estructurados
- PIC en ejecución</t>
  </si>
  <si>
    <t>Documentos soporte
Listado de asistencia</t>
  </si>
  <si>
    <t xml:space="preserve">Hogares vinculados al Modelo de Desarrollo Económico
</t>
  </si>
  <si>
    <t>Implementar proyectos de seguridad alimentaria</t>
  </si>
  <si>
    <t>Implementar proyectos de intervención de Ciclo Corto</t>
  </si>
  <si>
    <t>Realizar Asistencia Técnica</t>
  </si>
  <si>
    <t>Realizar Monitoreo</t>
  </si>
  <si>
    <t>Apoyar Organizaciones de Productores</t>
  </si>
  <si>
    <t xml:space="preserve">Apoyar administrativamente las actividades del proyecto </t>
  </si>
  <si>
    <t>Realizar la entrega de la contraprestacion economica a las familias vinculadas a estrategias de desarrollo productivo sostenible y generación de ingresos para las comunidades en las zonas priorizadas de posconflicto</t>
  </si>
  <si>
    <t>SEGUIMIENTO EJECUCIÓN META</t>
  </si>
  <si>
    <t>SEGUIMIENTO EJECUCIÓN PRESUPUESTAL
Cifras en millones de pesos</t>
  </si>
  <si>
    <t>ENERO</t>
  </si>
  <si>
    <t>FEBRERO</t>
  </si>
  <si>
    <t>MARZO</t>
  </si>
  <si>
    <t>ABRIL</t>
  </si>
  <si>
    <t>MAYO</t>
  </si>
  <si>
    <t>% Avance</t>
  </si>
  <si>
    <t>OBSERVACIONES</t>
  </si>
  <si>
    <t>JUNIO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</si>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</sst>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\ #,##0_);[Red]\(&quot;$&quot;\ #,##0\)"/>
    <numFmt numFmtId="44" formatCode="_(&quot;$&quot;\ * #,##0.00_);_(&quot;$&quot;\ * \(#,##0.00\);_(&quot;$&quot;\ * &quot;-&quot;??_);_(@_)"/>
    <numFmt numFmtId="164" formatCode="&quot;$&quot;\ #,##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0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1"/>
      <color rgb="FF000000"/>
      <name val="Calibri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8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DE3E7"/>
        <bgColor indexed="41"/>
      </patternFill>
    </fill>
    <fill>
      <patternFill patternType="solid">
        <fgColor rgb="FFF8B2BC"/>
        <bgColor indexed="41"/>
      </patternFill>
    </fill>
    <fill>
      <patternFill patternType="solid">
        <fgColor rgb="FFF28E9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44" fontId="6" fillId="3" borderId="1" xfId="2" applyFont="1" applyFill="1" applyBorder="1" applyAlignment="1">
      <alignment horizontal="left" vertical="center" wrapText="1"/>
    </xf>
    <xf numFmtId="44" fontId="7" fillId="3" borderId="1" xfId="2" applyFont="1" applyFill="1" applyBorder="1" applyAlignment="1">
      <alignment horizontal="left" vertical="center" wrapText="1"/>
    </xf>
    <xf numFmtId="44" fontId="8" fillId="3" borderId="1" xfId="2" applyFont="1" applyFill="1" applyBorder="1" applyAlignment="1">
      <alignment horizontal="left" vertical="center" wrapText="1"/>
    </xf>
    <xf numFmtId="0" fontId="0" fillId="3" borderId="0" xfId="0" applyFill="1"/>
    <xf numFmtId="0" fontId="1" fillId="3" borderId="0" xfId="0" applyFont="1" applyFill="1"/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3" fillId="0" borderId="0" xfId="0" applyFont="1" applyFill="1" applyAlignment="1" applyProtection="1">
      <alignment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vertical="center" wrapText="1"/>
    </xf>
    <xf numFmtId="164" fontId="3" fillId="0" borderId="1" xfId="0" applyNumberFormat="1" applyFont="1" applyFill="1" applyBorder="1" applyAlignment="1" applyProtection="1">
      <alignment vertical="center" wrapText="1"/>
    </xf>
    <xf numFmtId="6" fontId="3" fillId="0" borderId="0" xfId="0" applyNumberFormat="1" applyFont="1" applyAlignment="1" applyProtection="1">
      <alignment vertical="center" wrapText="1"/>
    </xf>
    <xf numFmtId="14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0" fontId="11" fillId="7" borderId="8" xfId="0" applyFont="1" applyFill="1" applyBorder="1" applyAlignment="1" applyProtection="1">
      <alignment horizontal="center" vertical="center" wrapText="1"/>
    </xf>
    <xf numFmtId="0" fontId="11" fillId="7" borderId="9" xfId="0" applyFont="1" applyFill="1" applyBorder="1" applyAlignment="1" applyProtection="1">
      <alignment horizontal="center" vertical="center" wrapText="1"/>
    </xf>
    <xf numFmtId="0" fontId="11" fillId="7" borderId="10" xfId="0" applyFont="1" applyFill="1" applyBorder="1" applyAlignment="1" applyProtection="1">
      <alignment horizontal="center" vertical="center" wrapText="1"/>
    </xf>
    <xf numFmtId="0" fontId="10" fillId="8" borderId="11" xfId="0" applyFont="1" applyFill="1" applyBorder="1" applyAlignment="1" applyProtection="1">
      <alignment horizontal="center" vertical="center" wrapText="1"/>
    </xf>
    <xf numFmtId="0" fontId="11" fillId="9" borderId="8" xfId="0" applyFont="1" applyFill="1" applyBorder="1" applyAlignment="1" applyProtection="1">
      <alignment horizontal="center" vertical="center" wrapText="1"/>
    </xf>
    <xf numFmtId="0" fontId="11" fillId="9" borderId="9" xfId="0" applyFont="1" applyFill="1" applyBorder="1" applyAlignment="1" applyProtection="1">
      <alignment horizontal="center" vertical="center" wrapText="1"/>
    </xf>
    <xf numFmtId="0" fontId="11" fillId="9" borderId="10" xfId="0" applyFont="1" applyFill="1" applyBorder="1" applyAlignment="1" applyProtection="1">
      <alignment horizontal="center" vertical="center" wrapText="1"/>
    </xf>
    <xf numFmtId="0" fontId="10" fillId="10" borderId="11" xfId="0" applyFont="1" applyFill="1" applyBorder="1" applyAlignment="1" applyProtection="1">
      <alignment horizontal="center" vertical="center" wrapText="1"/>
    </xf>
    <xf numFmtId="0" fontId="2" fillId="4" borderId="2" xfId="0" applyFont="1" applyFill="1" applyBorder="1" applyAlignment="1" applyProtection="1">
      <alignment horizontal="center" vertical="center" wrapText="1"/>
    </xf>
    <xf numFmtId="14" fontId="3" fillId="2" borderId="1" xfId="0" applyNumberFormat="1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vertical="center" wrapText="1"/>
    </xf>
    <xf numFmtId="6" fontId="9" fillId="0" borderId="1" xfId="0" applyNumberFormat="1" applyFont="1" applyBorder="1" applyAlignment="1" applyProtection="1">
      <alignment horizontal="right" vertical="center"/>
    </xf>
    <xf numFmtId="0" fontId="3" fillId="0" borderId="14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16" xfId="0" applyFont="1" applyBorder="1" applyAlignment="1" applyProtection="1">
      <alignment vertical="center" wrapText="1"/>
      <protection locked="0"/>
    </xf>
    <xf numFmtId="0" fontId="3" fillId="0" borderId="11" xfId="0" applyFont="1" applyBorder="1" applyAlignment="1" applyProtection="1">
      <alignment vertical="center" wrapText="1"/>
      <protection locked="0"/>
    </xf>
    <xf numFmtId="0" fontId="3" fillId="0" borderId="19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10" xfId="0" applyFont="1" applyBorder="1" applyAlignment="1" applyProtection="1">
      <alignment vertical="center" wrapText="1"/>
      <protection locked="0"/>
    </xf>
    <xf numFmtId="0" fontId="3" fillId="0" borderId="13" xfId="0" applyFont="1" applyBorder="1" applyAlignment="1" applyProtection="1">
      <alignment vertical="center" wrapText="1"/>
    </xf>
    <xf numFmtId="0" fontId="3" fillId="0" borderId="12" xfId="0" applyFont="1" applyBorder="1" applyAlignment="1" applyProtection="1">
      <alignment vertical="center" wrapText="1"/>
    </xf>
    <xf numFmtId="0" fontId="3" fillId="0" borderId="15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 wrapText="1"/>
    </xf>
    <xf numFmtId="0" fontId="3" fillId="0" borderId="8" xfId="0" applyFont="1" applyBorder="1" applyAlignment="1" applyProtection="1">
      <alignment vertical="center" wrapText="1"/>
    </xf>
    <xf numFmtId="0" fontId="3" fillId="0" borderId="9" xfId="0" applyFont="1" applyBorder="1" applyAlignment="1" applyProtection="1">
      <alignment vertical="center" wrapText="1"/>
    </xf>
    <xf numFmtId="44" fontId="3" fillId="0" borderId="2" xfId="2" applyFont="1" applyBorder="1" applyAlignment="1" applyProtection="1">
      <alignment vertical="center" wrapText="1"/>
      <protection locked="0"/>
    </xf>
    <xf numFmtId="9" fontId="3" fillId="0" borderId="16" xfId="3" applyFont="1" applyBorder="1" applyAlignment="1" applyProtection="1">
      <alignment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2" fillId="6" borderId="2" xfId="0" applyFont="1" applyFill="1" applyBorder="1" applyAlignment="1" applyProtection="1">
      <alignment horizontal="center" vertical="center" wrapText="1"/>
    </xf>
    <xf numFmtId="0" fontId="2" fillId="6" borderId="4" xfId="0" applyFont="1" applyFill="1" applyBorder="1" applyAlignment="1" applyProtection="1">
      <alignment horizontal="center" vertical="center" wrapText="1"/>
    </xf>
    <xf numFmtId="0" fontId="2" fillId="6" borderId="3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" vertical="center" wrapText="1"/>
    </xf>
    <xf numFmtId="0" fontId="11" fillId="0" borderId="7" xfId="0" applyFont="1" applyBorder="1" applyAlignment="1" applyProtection="1">
      <alignment horizontal="center" vertical="center" wrapText="1"/>
    </xf>
    <xf numFmtId="0" fontId="12" fillId="11" borderId="17" xfId="0" applyFont="1" applyFill="1" applyBorder="1" applyAlignment="1" applyProtection="1">
      <alignment horizontal="center" vertical="center" wrapText="1"/>
    </xf>
    <xf numFmtId="0" fontId="12" fillId="11" borderId="18" xfId="0" applyFont="1" applyFill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9" fontId="3" fillId="0" borderId="16" xfId="0" applyNumberFormat="1" applyFont="1" applyBorder="1" applyAlignment="1" applyProtection="1">
      <alignment vertical="center" wrapText="1"/>
      <protection locked="0"/>
    </xf>
  </cellXfs>
  <cellStyles count="4">
    <cellStyle name="Moneda" xfId="2" builtinId="4"/>
    <cellStyle name="Normal" xfId="0" builtinId="0"/>
    <cellStyle name="Normal 2" xfId="1"/>
    <cellStyle name="Porcentaje" xfId="3" builtinId="5"/>
  </cellStyles>
  <dxfs count="0"/>
  <tableStyles count="0" defaultTableStyle="TableStyleMedium9" defaultPivotStyle="PivotStyleLight16"/>
  <colors>
    <mruColors>
      <color rgb="FFF28E98"/>
      <color rgb="FFF8B2BC"/>
      <color rgb="FFFBCDD4"/>
      <color rgb="FFF5A9B0"/>
      <color rgb="FFFDE3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84668</xdr:rowOff>
    </xdr:from>
    <xdr:to>
      <xdr:col>2</xdr:col>
      <xdr:colOff>1407584</xdr:colOff>
      <xdr:row>3</xdr:row>
      <xdr:rowOff>64505</xdr:rowOff>
    </xdr:to>
    <xdr:pic>
      <xdr:nvPicPr>
        <xdr:cNvPr id="3" name="Imagen 2" descr="cid:image001.jpg@01D27BA3.E96287C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1" y="84668"/>
          <a:ext cx="4529666" cy="8159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L22"/>
  <sheetViews>
    <sheetView showGridLines="0" tabSelected="1" topLeftCell="O8" zoomScale="70" zoomScaleNormal="70" workbookViewId="0">
      <selection activeCell="AH23" sqref="AH23"/>
    </sheetView>
  </sheetViews>
  <sheetFormatPr baseColWidth="10" defaultColWidth="11.42578125" defaultRowHeight="12.75" x14ac:dyDescent="0.25"/>
  <cols>
    <col min="1" max="1" width="6.42578125" style="7" bestFit="1" customWidth="1"/>
    <col min="2" max="2" width="41.28515625" style="7" customWidth="1"/>
    <col min="3" max="4" width="22.7109375" style="12" customWidth="1"/>
    <col min="5" max="5" width="10.42578125" style="12" customWidth="1"/>
    <col min="6" max="6" width="7.85546875" style="7" customWidth="1"/>
    <col min="7" max="7" width="37.85546875" style="7" customWidth="1"/>
    <col min="8" max="8" width="17.140625" style="7" customWidth="1"/>
    <col min="9" max="9" width="18.7109375" style="7" customWidth="1"/>
    <col min="10" max="10" width="23.42578125" style="7" customWidth="1"/>
    <col min="11" max="11" width="42.42578125" style="7" customWidth="1"/>
    <col min="12" max="12" width="25.5703125" style="7" customWidth="1"/>
    <col min="13" max="13" width="21.42578125" style="7" customWidth="1"/>
    <col min="14" max="14" width="21.140625" style="7" customWidth="1"/>
    <col min="15" max="24" width="11.42578125" style="7"/>
    <col min="25" max="25" width="1.28515625" style="7" customWidth="1"/>
    <col min="26" max="31" width="11.42578125" style="7"/>
    <col min="32" max="32" width="20.140625" style="7" bestFit="1" customWidth="1"/>
    <col min="33" max="35" width="11.42578125" style="7"/>
    <col min="36" max="36" width="1.28515625" style="7" customWidth="1"/>
    <col min="37" max="38" width="37" style="7" customWidth="1"/>
    <col min="39" max="16384" width="11.42578125" style="7"/>
  </cols>
  <sheetData>
    <row r="1" spans="1:38" ht="26.25" customHeight="1" x14ac:dyDescent="0.25">
      <c r="A1" s="57"/>
      <c r="B1" s="57"/>
      <c r="C1" s="57"/>
      <c r="D1" s="56" t="s">
        <v>11</v>
      </c>
      <c r="E1" s="56"/>
      <c r="F1" s="56"/>
      <c r="G1" s="56"/>
      <c r="H1" s="56"/>
      <c r="I1" s="56"/>
      <c r="J1" s="56"/>
      <c r="K1" s="56"/>
      <c r="L1" s="56"/>
      <c r="M1" s="56"/>
    </row>
    <row r="2" spans="1:38" ht="26.25" customHeight="1" x14ac:dyDescent="0.25">
      <c r="A2" s="57"/>
      <c r="B2" s="57"/>
      <c r="C2" s="57"/>
      <c r="D2" s="56" t="s">
        <v>4</v>
      </c>
      <c r="E2" s="56"/>
      <c r="F2" s="56"/>
      <c r="G2" s="56"/>
      <c r="H2" s="56"/>
      <c r="I2" s="56"/>
      <c r="J2" s="56"/>
      <c r="K2" s="56"/>
      <c r="L2" s="56"/>
      <c r="M2" s="56"/>
    </row>
    <row r="4" spans="1:38" x14ac:dyDescent="0.25">
      <c r="A4" s="8"/>
      <c r="B4" s="8"/>
      <c r="C4" s="9"/>
      <c r="D4" s="9"/>
      <c r="E4" s="9"/>
      <c r="F4" s="8"/>
      <c r="G4" s="8"/>
      <c r="H4" s="8"/>
      <c r="I4" s="8"/>
      <c r="J4" s="8"/>
      <c r="K4" s="8"/>
      <c r="L4" s="8"/>
      <c r="M4" s="8"/>
    </row>
    <row r="5" spans="1:38" ht="27" customHeight="1" x14ac:dyDescent="0.25">
      <c r="A5" s="8"/>
      <c r="B5" s="8"/>
      <c r="C5" s="58" t="s">
        <v>51</v>
      </c>
      <c r="D5" s="58"/>
      <c r="E5" s="58"/>
      <c r="F5" s="58"/>
      <c r="G5" s="53" t="s">
        <v>15</v>
      </c>
      <c r="H5" s="54"/>
      <c r="I5" s="54"/>
      <c r="J5" s="55"/>
    </row>
    <row r="6" spans="1:38" ht="10.5" customHeight="1" x14ac:dyDescent="0.25">
      <c r="A6" s="8"/>
      <c r="B6" s="8"/>
      <c r="C6" s="10"/>
      <c r="D6" s="10"/>
      <c r="E6" s="10"/>
      <c r="F6" s="11"/>
      <c r="G6" s="11"/>
      <c r="H6" s="11"/>
      <c r="I6" s="11"/>
      <c r="J6" s="11"/>
      <c r="K6" s="11"/>
      <c r="L6" s="11"/>
      <c r="M6" s="11"/>
    </row>
    <row r="7" spans="1:38" ht="23.25" customHeight="1" thickBot="1" x14ac:dyDescent="0.3">
      <c r="A7" s="8"/>
      <c r="B7" s="8"/>
      <c r="C7" s="50" t="s">
        <v>2</v>
      </c>
      <c r="D7" s="51"/>
      <c r="E7" s="52"/>
      <c r="F7" s="49" t="s">
        <v>12</v>
      </c>
      <c r="G7" s="49"/>
      <c r="H7" s="6"/>
      <c r="I7" s="6"/>
      <c r="J7" s="6"/>
      <c r="K7" s="6"/>
      <c r="L7" s="6"/>
    </row>
    <row r="8" spans="1:38" ht="36" customHeight="1" thickBot="1" x14ac:dyDescent="0.3">
      <c r="A8" s="8"/>
      <c r="B8" s="8"/>
      <c r="C8" s="9"/>
      <c r="D8" s="9"/>
      <c r="E8" s="9"/>
      <c r="F8" s="8"/>
      <c r="G8" s="8"/>
      <c r="H8" s="8"/>
      <c r="I8" s="8"/>
      <c r="J8" s="8"/>
      <c r="K8" s="8"/>
      <c r="L8" s="8"/>
      <c r="M8" s="8"/>
      <c r="O8" s="64" t="s">
        <v>74</v>
      </c>
      <c r="P8" s="65"/>
      <c r="Q8" s="65"/>
      <c r="R8" s="65"/>
      <c r="S8" s="65"/>
      <c r="T8" s="65"/>
      <c r="U8" s="65"/>
      <c r="V8" s="65"/>
      <c r="W8" s="65"/>
      <c r="X8" s="66"/>
      <c r="Z8" s="64" t="s">
        <v>75</v>
      </c>
      <c r="AA8" s="65"/>
      <c r="AB8" s="65"/>
      <c r="AC8" s="65"/>
      <c r="AD8" s="65"/>
      <c r="AE8" s="65"/>
      <c r="AF8" s="65"/>
      <c r="AG8" s="65"/>
      <c r="AH8" s="65"/>
      <c r="AI8" s="66"/>
    </row>
    <row r="9" spans="1:38" ht="62.25" customHeight="1" thickBot="1" x14ac:dyDescent="0.3">
      <c r="A9" s="13" t="s">
        <v>0</v>
      </c>
      <c r="B9" s="13" t="s">
        <v>53</v>
      </c>
      <c r="C9" s="13" t="s">
        <v>36</v>
      </c>
      <c r="D9" s="13" t="s">
        <v>5</v>
      </c>
      <c r="E9" s="13" t="s">
        <v>52</v>
      </c>
      <c r="F9" s="63" t="s">
        <v>3</v>
      </c>
      <c r="G9" s="63"/>
      <c r="H9" s="20" t="s">
        <v>6</v>
      </c>
      <c r="I9" s="20" t="s">
        <v>7</v>
      </c>
      <c r="J9" s="20" t="s">
        <v>55</v>
      </c>
      <c r="K9" s="20" t="s">
        <v>10</v>
      </c>
      <c r="L9" s="20" t="s">
        <v>1</v>
      </c>
      <c r="M9" s="13" t="s">
        <v>8</v>
      </c>
      <c r="N9" s="29" t="s">
        <v>9</v>
      </c>
      <c r="O9" s="21" t="s">
        <v>76</v>
      </c>
      <c r="P9" s="22" t="s">
        <v>77</v>
      </c>
      <c r="Q9" s="22" t="s">
        <v>78</v>
      </c>
      <c r="R9" s="22" t="s">
        <v>79</v>
      </c>
      <c r="S9" s="23" t="s">
        <v>80</v>
      </c>
      <c r="T9" s="23" t="s">
        <v>83</v>
      </c>
      <c r="U9" s="22" t="s">
        <v>84</v>
      </c>
      <c r="V9" s="22" t="s">
        <v>85</v>
      </c>
      <c r="W9" s="23" t="s">
        <v>86</v>
      </c>
      <c r="X9" s="24" t="s">
        <v>81</v>
      </c>
      <c r="Z9" s="25" t="s">
        <v>76</v>
      </c>
      <c r="AA9" s="26" t="s">
        <v>77</v>
      </c>
      <c r="AB9" s="26" t="s">
        <v>78</v>
      </c>
      <c r="AC9" s="26" t="s">
        <v>79</v>
      </c>
      <c r="AD9" s="27" t="s">
        <v>80</v>
      </c>
      <c r="AE9" s="27" t="s">
        <v>83</v>
      </c>
      <c r="AF9" s="26" t="s">
        <v>84</v>
      </c>
      <c r="AG9" s="27" t="s">
        <v>85</v>
      </c>
      <c r="AH9" s="27" t="s">
        <v>86</v>
      </c>
      <c r="AI9" s="28" t="s">
        <v>81</v>
      </c>
      <c r="AK9" s="67" t="s">
        <v>82</v>
      </c>
      <c r="AL9" s="68"/>
    </row>
    <row r="10" spans="1:38" ht="61.5" customHeight="1" x14ac:dyDescent="0.25">
      <c r="A10" s="59">
        <v>1</v>
      </c>
      <c r="B10" s="59" t="s">
        <v>23</v>
      </c>
      <c r="C10" s="60" t="str">
        <f>IF(B10=Listas!$A$13,Listas!$C$13,IF(B10=Listas!$A$14,Listas!$C$14,IF(B10=Listas!$A$15,Listas!$C$15,IF(B10=Listas!$A$16,Listas!$C$16,IF(B10=Listas!$A$17,Listas!$C$17,IF(B10=Listas!$A$18,Listas!$C$18))))))</f>
        <v>50 núcleos veredales con Pequeña Infraestructura Comunitaria</v>
      </c>
      <c r="D10" s="61" t="s">
        <v>64</v>
      </c>
      <c r="E10" s="60">
        <v>50</v>
      </c>
      <c r="F10" s="19">
        <v>1</v>
      </c>
      <c r="G10" s="14" t="s">
        <v>56</v>
      </c>
      <c r="H10" s="30">
        <v>42787</v>
      </c>
      <c r="I10" s="30">
        <v>42825</v>
      </c>
      <c r="J10" s="15">
        <v>0</v>
      </c>
      <c r="K10" s="14" t="s">
        <v>39</v>
      </c>
      <c r="L10" s="31" t="s">
        <v>65</v>
      </c>
      <c r="M10" s="60" t="s">
        <v>42</v>
      </c>
      <c r="N10" s="62" t="s">
        <v>48</v>
      </c>
      <c r="O10" s="41"/>
      <c r="P10" s="42"/>
      <c r="Q10" s="42"/>
      <c r="R10" s="42"/>
      <c r="S10" s="42"/>
      <c r="T10" s="38"/>
      <c r="U10" s="38"/>
      <c r="V10" s="38"/>
      <c r="W10" s="38"/>
      <c r="X10" s="34"/>
      <c r="Y10" s="35"/>
      <c r="Z10" s="41"/>
      <c r="AA10" s="42"/>
      <c r="AB10" s="42"/>
      <c r="AC10" s="42"/>
      <c r="AD10" s="42"/>
      <c r="AE10" s="38"/>
      <c r="AF10" s="38"/>
      <c r="AG10" s="38"/>
      <c r="AH10" s="38"/>
      <c r="AI10" s="34"/>
      <c r="AJ10" s="35"/>
      <c r="AK10" s="69"/>
      <c r="AL10" s="70"/>
    </row>
    <row r="11" spans="1:38" ht="51" x14ac:dyDescent="0.25">
      <c r="A11" s="59"/>
      <c r="B11" s="59"/>
      <c r="C11" s="60"/>
      <c r="D11" s="61"/>
      <c r="E11" s="60"/>
      <c r="F11" s="19">
        <v>2</v>
      </c>
      <c r="G11" s="14" t="s">
        <v>57</v>
      </c>
      <c r="H11" s="30">
        <v>42809</v>
      </c>
      <c r="I11" s="30">
        <v>42849</v>
      </c>
      <c r="J11" s="16">
        <v>3199468060</v>
      </c>
      <c r="K11" s="14" t="s">
        <v>39</v>
      </c>
      <c r="L11" s="31" t="s">
        <v>59</v>
      </c>
      <c r="M11" s="60"/>
      <c r="N11" s="62"/>
      <c r="O11" s="43"/>
      <c r="P11" s="44"/>
      <c r="Q11" s="44"/>
      <c r="R11" s="44"/>
      <c r="S11" s="44">
        <v>16</v>
      </c>
      <c r="T11" s="39"/>
      <c r="U11" s="39"/>
      <c r="V11" s="39"/>
      <c r="W11" s="39">
        <v>209</v>
      </c>
      <c r="X11" s="36"/>
      <c r="Y11" s="35"/>
      <c r="Z11" s="43"/>
      <c r="AA11" s="44"/>
      <c r="AB11" s="44"/>
      <c r="AC11" s="44"/>
      <c r="AD11" s="44">
        <v>0</v>
      </c>
      <c r="AE11" s="47"/>
      <c r="AF11" s="39"/>
      <c r="AG11" s="39"/>
      <c r="AH11" s="39">
        <v>3199</v>
      </c>
      <c r="AI11" s="48">
        <f>3199/3199</f>
        <v>1</v>
      </c>
      <c r="AJ11" s="35"/>
      <c r="AK11" s="71"/>
      <c r="AL11" s="72"/>
    </row>
    <row r="12" spans="1:38" ht="51" customHeight="1" x14ac:dyDescent="0.25">
      <c r="A12" s="59"/>
      <c r="B12" s="59"/>
      <c r="C12" s="60"/>
      <c r="D12" s="61"/>
      <c r="E12" s="60"/>
      <c r="F12" s="19">
        <v>3</v>
      </c>
      <c r="G12" s="14" t="s">
        <v>58</v>
      </c>
      <c r="H12" s="30">
        <v>42850</v>
      </c>
      <c r="I12" s="30">
        <v>43100</v>
      </c>
      <c r="J12" s="16">
        <v>21216400000</v>
      </c>
      <c r="K12" s="14" t="s">
        <v>39</v>
      </c>
      <c r="L12" s="31" t="s">
        <v>60</v>
      </c>
      <c r="M12" s="60"/>
      <c r="N12" s="62"/>
      <c r="O12" s="43"/>
      <c r="P12" s="44"/>
      <c r="Q12" s="44"/>
      <c r="R12" s="44"/>
      <c r="S12" s="44">
        <v>0</v>
      </c>
      <c r="T12" s="39"/>
      <c r="U12" s="39"/>
      <c r="V12" s="39"/>
      <c r="W12" s="39">
        <v>28</v>
      </c>
      <c r="X12" s="73">
        <v>0.56000000000000005</v>
      </c>
      <c r="Y12" s="35"/>
      <c r="Z12" s="43"/>
      <c r="AA12" s="44"/>
      <c r="AB12" s="44"/>
      <c r="AC12" s="44"/>
      <c r="AD12" s="44">
        <v>0</v>
      </c>
      <c r="AE12" s="39">
        <v>5820</v>
      </c>
      <c r="AF12" s="39"/>
      <c r="AG12" s="39"/>
      <c r="AH12" s="39"/>
      <c r="AI12" s="48">
        <f>5820/21216</f>
        <v>0.27432126696832582</v>
      </c>
      <c r="AJ12" s="35"/>
      <c r="AK12" s="71"/>
      <c r="AL12" s="72"/>
    </row>
    <row r="13" spans="1:38" ht="105" x14ac:dyDescent="0.25">
      <c r="A13" s="59">
        <v>2</v>
      </c>
      <c r="B13" s="59" t="s">
        <v>24</v>
      </c>
      <c r="C13" s="60" t="str">
        <f>IF(B13=Listas!$A$13,Listas!$C$13,IF(B13=Listas!$A$14,Listas!$C$14,IF(B13=Listas!$A$15,Listas!$C$15,IF(B13=Listas!$A$16,Listas!$C$16,IF(B13=Listas!$A$17,Listas!$C$17,IF(B13=Listas!$A$18,Listas!$C$18))))))</f>
        <v>2000 hogares en 25 municipios</v>
      </c>
      <c r="D13" s="61" t="s">
        <v>66</v>
      </c>
      <c r="E13" s="60">
        <v>2000</v>
      </c>
      <c r="F13" s="19">
        <v>1</v>
      </c>
      <c r="G13" s="32" t="s">
        <v>73</v>
      </c>
      <c r="H13" s="30">
        <v>42793</v>
      </c>
      <c r="I13" s="30">
        <v>42804</v>
      </c>
      <c r="J13" s="33">
        <v>18300901282.219158</v>
      </c>
      <c r="K13" s="14" t="s">
        <v>38</v>
      </c>
      <c r="L13" s="31" t="s">
        <v>61</v>
      </c>
      <c r="M13" s="60" t="s">
        <v>42</v>
      </c>
      <c r="N13" s="62" t="s">
        <v>48</v>
      </c>
      <c r="O13" s="43"/>
      <c r="P13" s="44"/>
      <c r="Q13" s="44"/>
      <c r="R13" s="44"/>
      <c r="S13" s="44">
        <v>0</v>
      </c>
      <c r="T13" s="39"/>
      <c r="U13" s="39"/>
      <c r="V13" s="39"/>
      <c r="W13" s="39"/>
      <c r="X13" s="36"/>
      <c r="Y13" s="35"/>
      <c r="Z13" s="43"/>
      <c r="AA13" s="44"/>
      <c r="AB13" s="44"/>
      <c r="AC13" s="44"/>
      <c r="AD13" s="44">
        <v>0</v>
      </c>
      <c r="AE13" s="39"/>
      <c r="AF13" s="39"/>
      <c r="AG13" s="39"/>
      <c r="AH13" s="39"/>
      <c r="AI13" s="36"/>
      <c r="AJ13" s="35"/>
      <c r="AK13" s="71"/>
      <c r="AL13" s="72"/>
    </row>
    <row r="14" spans="1:38" ht="51" x14ac:dyDescent="0.25">
      <c r="A14" s="59"/>
      <c r="B14" s="59"/>
      <c r="C14" s="60"/>
      <c r="D14" s="61"/>
      <c r="E14" s="60"/>
      <c r="F14" s="19">
        <v>2</v>
      </c>
      <c r="G14" s="32" t="s">
        <v>67</v>
      </c>
      <c r="H14" s="30"/>
      <c r="I14" s="30"/>
      <c r="J14" s="33">
        <v>3064591493.0603719</v>
      </c>
      <c r="K14" s="14" t="s">
        <v>38</v>
      </c>
      <c r="L14" s="31" t="s">
        <v>62</v>
      </c>
      <c r="M14" s="60"/>
      <c r="N14" s="62"/>
      <c r="O14" s="43"/>
      <c r="P14" s="44"/>
      <c r="Q14" s="44"/>
      <c r="R14" s="44"/>
      <c r="S14" s="44">
        <v>0</v>
      </c>
      <c r="T14" s="39"/>
      <c r="U14" s="39"/>
      <c r="V14" s="39"/>
      <c r="W14" s="39"/>
      <c r="X14" s="36"/>
      <c r="Y14" s="35"/>
      <c r="Z14" s="43"/>
      <c r="AA14" s="44"/>
      <c r="AB14" s="44"/>
      <c r="AC14" s="44"/>
      <c r="AD14" s="44">
        <v>0</v>
      </c>
      <c r="AE14" s="39"/>
      <c r="AF14" s="39"/>
      <c r="AG14" s="39"/>
      <c r="AH14" s="39"/>
      <c r="AI14" s="36"/>
      <c r="AJ14" s="35"/>
      <c r="AK14" s="71"/>
      <c r="AL14" s="72"/>
    </row>
    <row r="15" spans="1:38" ht="51" x14ac:dyDescent="0.25">
      <c r="A15" s="59"/>
      <c r="B15" s="59"/>
      <c r="C15" s="60"/>
      <c r="D15" s="61"/>
      <c r="E15" s="60"/>
      <c r="F15" s="19">
        <v>3</v>
      </c>
      <c r="G15" s="32" t="s">
        <v>68</v>
      </c>
      <c r="H15" s="30"/>
      <c r="I15" s="30"/>
      <c r="J15" s="33">
        <v>15322957465.301861</v>
      </c>
      <c r="K15" s="14" t="s">
        <v>38</v>
      </c>
      <c r="L15" s="31" t="s">
        <v>63</v>
      </c>
      <c r="M15" s="60"/>
      <c r="N15" s="62"/>
      <c r="O15" s="43"/>
      <c r="P15" s="44"/>
      <c r="Q15" s="44"/>
      <c r="R15" s="44"/>
      <c r="S15" s="44">
        <v>0</v>
      </c>
      <c r="T15" s="39"/>
      <c r="U15" s="39"/>
      <c r="V15" s="39"/>
      <c r="W15" s="39">
        <v>780</v>
      </c>
      <c r="X15" s="48">
        <f>780/2000</f>
        <v>0.39</v>
      </c>
      <c r="Y15" s="35"/>
      <c r="Z15" s="43"/>
      <c r="AA15" s="44"/>
      <c r="AB15" s="44"/>
      <c r="AC15" s="44"/>
      <c r="AD15" s="44">
        <v>0</v>
      </c>
      <c r="AE15" s="39"/>
      <c r="AF15" s="47">
        <v>10000</v>
      </c>
      <c r="AG15" s="39"/>
      <c r="AH15" s="39"/>
      <c r="AI15" s="48">
        <f>10000/15322</f>
        <v>0.65265631118652923</v>
      </c>
      <c r="AJ15" s="35"/>
      <c r="AK15" s="71"/>
      <c r="AL15" s="72"/>
    </row>
    <row r="16" spans="1:38" ht="51" x14ac:dyDescent="0.25">
      <c r="A16" s="59"/>
      <c r="B16" s="59"/>
      <c r="C16" s="60"/>
      <c r="D16" s="61"/>
      <c r="E16" s="60"/>
      <c r="F16" s="19">
        <v>4</v>
      </c>
      <c r="G16" s="32" t="s">
        <v>69</v>
      </c>
      <c r="H16" s="30"/>
      <c r="I16" s="30"/>
      <c r="J16" s="33">
        <v>2724081327.1647754</v>
      </c>
      <c r="K16" s="14" t="s">
        <v>38</v>
      </c>
      <c r="L16" s="31" t="s">
        <v>63</v>
      </c>
      <c r="M16" s="60"/>
      <c r="N16" s="62"/>
      <c r="O16" s="43"/>
      <c r="P16" s="44"/>
      <c r="Q16" s="44"/>
      <c r="R16" s="44"/>
      <c r="S16" s="44">
        <v>0</v>
      </c>
      <c r="T16" s="39"/>
      <c r="U16" s="39"/>
      <c r="V16" s="39"/>
      <c r="W16" s="39"/>
      <c r="X16" s="36"/>
      <c r="Y16" s="35"/>
      <c r="Z16" s="43"/>
      <c r="AA16" s="44"/>
      <c r="AB16" s="44"/>
      <c r="AC16" s="44"/>
      <c r="AD16" s="44">
        <v>0</v>
      </c>
      <c r="AE16" s="39"/>
      <c r="AF16" s="39"/>
      <c r="AG16" s="39"/>
      <c r="AH16" s="39"/>
      <c r="AI16" s="36"/>
      <c r="AJ16" s="35"/>
      <c r="AK16" s="71"/>
      <c r="AL16" s="72"/>
    </row>
    <row r="17" spans="1:38" ht="51" x14ac:dyDescent="0.25">
      <c r="A17" s="59"/>
      <c r="B17" s="59"/>
      <c r="C17" s="60"/>
      <c r="D17" s="61"/>
      <c r="E17" s="60"/>
      <c r="F17" s="19">
        <v>5</v>
      </c>
      <c r="G17" s="32" t="s">
        <v>70</v>
      </c>
      <c r="H17" s="30"/>
      <c r="I17" s="30"/>
      <c r="J17" s="33">
        <v>476714232.25383568</v>
      </c>
      <c r="K17" s="14" t="s">
        <v>38</v>
      </c>
      <c r="L17" s="31" t="s">
        <v>63</v>
      </c>
      <c r="M17" s="60"/>
      <c r="N17" s="62"/>
      <c r="O17" s="43"/>
      <c r="P17" s="44"/>
      <c r="Q17" s="44"/>
      <c r="R17" s="44"/>
      <c r="S17" s="44">
        <v>0</v>
      </c>
      <c r="T17" s="39"/>
      <c r="U17" s="39"/>
      <c r="V17" s="39"/>
      <c r="W17" s="39"/>
      <c r="X17" s="36"/>
      <c r="Y17" s="35"/>
      <c r="Z17" s="43"/>
      <c r="AA17" s="44"/>
      <c r="AB17" s="44"/>
      <c r="AC17" s="44"/>
      <c r="AD17" s="44">
        <v>0</v>
      </c>
      <c r="AE17" s="39"/>
      <c r="AF17" s="39"/>
      <c r="AG17" s="39"/>
      <c r="AH17" s="39"/>
      <c r="AI17" s="36"/>
      <c r="AJ17" s="35"/>
      <c r="AK17" s="71"/>
      <c r="AL17" s="72"/>
    </row>
    <row r="18" spans="1:38" ht="51" x14ac:dyDescent="0.25">
      <c r="A18" s="59"/>
      <c r="B18" s="59"/>
      <c r="C18" s="60"/>
      <c r="D18" s="61"/>
      <c r="E18" s="60"/>
      <c r="F18" s="19">
        <v>6</v>
      </c>
      <c r="G18" s="32" t="s">
        <v>71</v>
      </c>
      <c r="H18" s="18"/>
      <c r="I18" s="18"/>
      <c r="J18" s="33">
        <v>1646538000</v>
      </c>
      <c r="K18" s="14" t="s">
        <v>38</v>
      </c>
      <c r="L18" s="31" t="s">
        <v>63</v>
      </c>
      <c r="M18" s="60"/>
      <c r="N18" s="62"/>
      <c r="O18" s="43"/>
      <c r="P18" s="44"/>
      <c r="Q18" s="44"/>
      <c r="R18" s="44"/>
      <c r="S18" s="44">
        <v>0</v>
      </c>
      <c r="T18" s="39"/>
      <c r="U18" s="39"/>
      <c r="V18" s="39"/>
      <c r="W18" s="39"/>
      <c r="X18" s="36"/>
      <c r="Y18" s="35"/>
      <c r="Z18" s="43"/>
      <c r="AA18" s="44"/>
      <c r="AB18" s="44"/>
      <c r="AC18" s="44"/>
      <c r="AD18" s="44">
        <v>0</v>
      </c>
      <c r="AE18" s="39"/>
      <c r="AF18" s="39"/>
      <c r="AG18" s="39"/>
      <c r="AH18" s="39"/>
      <c r="AI18" s="36"/>
      <c r="AJ18" s="35"/>
      <c r="AK18" s="71"/>
      <c r="AL18" s="72"/>
    </row>
    <row r="19" spans="1:38" ht="51.75" thickBot="1" x14ac:dyDescent="0.3">
      <c r="A19" s="59"/>
      <c r="B19" s="59"/>
      <c r="C19" s="60"/>
      <c r="D19" s="61"/>
      <c r="E19" s="60"/>
      <c r="F19" s="19">
        <v>7</v>
      </c>
      <c r="G19" s="32" t="s">
        <v>72</v>
      </c>
      <c r="H19" s="18"/>
      <c r="I19" s="18"/>
      <c r="J19" s="33">
        <v>1464216200</v>
      </c>
      <c r="K19" s="14" t="s">
        <v>38</v>
      </c>
      <c r="L19" s="31" t="s">
        <v>63</v>
      </c>
      <c r="M19" s="60"/>
      <c r="N19" s="62"/>
      <c r="O19" s="45"/>
      <c r="P19" s="46"/>
      <c r="Q19" s="46"/>
      <c r="R19" s="46"/>
      <c r="S19" s="46">
        <v>0</v>
      </c>
      <c r="T19" s="40"/>
      <c r="U19" s="40"/>
      <c r="V19" s="40"/>
      <c r="W19" s="40"/>
      <c r="X19" s="37"/>
      <c r="Y19" s="35"/>
      <c r="Z19" s="45"/>
      <c r="AA19" s="46"/>
      <c r="AB19" s="46"/>
      <c r="AC19" s="46"/>
      <c r="AD19" s="46">
        <v>0</v>
      </c>
      <c r="AE19" s="40"/>
      <c r="AF19" s="40"/>
      <c r="AG19" s="40"/>
      <c r="AH19" s="40"/>
      <c r="AI19" s="37"/>
      <c r="AJ19" s="35"/>
      <c r="AK19" s="71"/>
      <c r="AL19" s="72"/>
    </row>
    <row r="20" spans="1:38" x14ac:dyDescent="0.25">
      <c r="J20" s="17"/>
    </row>
    <row r="22" spans="1:38" x14ac:dyDescent="0.25">
      <c r="J22" s="17"/>
    </row>
  </sheetData>
  <protectedRanges>
    <protectedRange algorithmName="SHA-512" hashValue="fZ3l9RAHV7PZTvG0YsswyF4wLhNw0WfgQxl1uu3q1zgkUUeVNwZJ3kKriIpA4vF5zGYLh1fhkhFtlPUmaUoARg==" saltValue="UgRvvakl9y9SnoMrc6RnYg==" spinCount="100000" sqref="O10:AL19" name="Rango1"/>
  </protectedRanges>
  <autoFilter ref="A9:AL9">
    <filterColumn colId="5" showButton="0"/>
    <filterColumn colId="36" showButton="0"/>
  </autoFilter>
  <mergeCells count="35">
    <mergeCell ref="AK17:AL17"/>
    <mergeCell ref="AK18:AL18"/>
    <mergeCell ref="AK19:AL19"/>
    <mergeCell ref="AK12:AL12"/>
    <mergeCell ref="AK13:AL13"/>
    <mergeCell ref="AK14:AL14"/>
    <mergeCell ref="AK15:AL15"/>
    <mergeCell ref="AK16:AL16"/>
    <mergeCell ref="O8:X8"/>
    <mergeCell ref="Z8:AI8"/>
    <mergeCell ref="AK9:AL9"/>
    <mergeCell ref="AK10:AL10"/>
    <mergeCell ref="AK11:AL11"/>
    <mergeCell ref="M10:M12"/>
    <mergeCell ref="N10:N12"/>
    <mergeCell ref="F9:G9"/>
    <mergeCell ref="M13:M19"/>
    <mergeCell ref="N13:N19"/>
    <mergeCell ref="B13:B19"/>
    <mergeCell ref="A13:A19"/>
    <mergeCell ref="C13:C19"/>
    <mergeCell ref="D13:D19"/>
    <mergeCell ref="E13:E19"/>
    <mergeCell ref="A10:A12"/>
    <mergeCell ref="B10:B12"/>
    <mergeCell ref="C10:C12"/>
    <mergeCell ref="D10:D12"/>
    <mergeCell ref="E10:E12"/>
    <mergeCell ref="F7:G7"/>
    <mergeCell ref="C7:E7"/>
    <mergeCell ref="G5:J5"/>
    <mergeCell ref="D1:M1"/>
    <mergeCell ref="D2:M2"/>
    <mergeCell ref="A1:C2"/>
    <mergeCell ref="C5:F5"/>
  </mergeCells>
  <dataValidations count="1">
    <dataValidation type="date" allowBlank="1" showInputMessage="1" showErrorMessage="1" sqref="H10:I17">
      <formula1>42736</formula1>
      <formula2>43100</formula2>
    </dataValidation>
  </dataValidations>
  <printOptions horizontalCentered="1" verticalCentered="1"/>
  <pageMargins left="0.17" right="0.17" top="0.5" bottom="0.4" header="0.31496062992125984" footer="0.31496062992125984"/>
  <pageSetup paperSize="145" scale="50" orientation="landscape" copies="2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Listas!$A$13:$A$18</xm:f>
          </x14:formula1>
          <xm:sqref>B10 B13</xm:sqref>
        </x14:dataValidation>
        <x14:dataValidation type="list" allowBlank="1" showInputMessage="1" showErrorMessage="1">
          <x14:formula1>
            <xm:f>Listas!$A$21:$A$24</xm:f>
          </x14:formula1>
          <xm:sqref>K10:K19</xm:sqref>
        </x14:dataValidation>
        <x14:dataValidation type="list" allowBlank="1" showInputMessage="1" showErrorMessage="1">
          <x14:formula1>
            <xm:f>Listas!$A$27:$A$31</xm:f>
          </x14:formula1>
          <xm:sqref>M10 M13</xm:sqref>
        </x14:dataValidation>
        <x14:dataValidation type="list" allowBlank="1" showInputMessage="1" showErrorMessage="1">
          <x14:formula1>
            <xm:f>Listas!$A$34:$A$35</xm:f>
          </x14:formula1>
          <xm:sqref>N10 N13</xm:sqref>
        </x14:dataValidation>
        <x14:dataValidation type="list" allowBlank="1" showInputMessage="1" showErrorMessage="1">
          <x14:formula1>
            <xm:f>Listas!$A$2:$A$10</xm:f>
          </x14:formula1>
          <xm:sqref>G5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topLeftCell="A19" workbookViewId="0">
      <selection activeCell="A16" sqref="A16"/>
    </sheetView>
  </sheetViews>
  <sheetFormatPr baseColWidth="10" defaultColWidth="11.42578125" defaultRowHeight="15" x14ac:dyDescent="0.25"/>
  <cols>
    <col min="1" max="1" width="70.5703125" style="4" customWidth="1"/>
    <col min="2" max="2" width="11.42578125" style="4"/>
    <col min="3" max="3" width="44.42578125" style="4" customWidth="1"/>
    <col min="4" max="16384" width="11.42578125" style="4"/>
  </cols>
  <sheetData>
    <row r="1" spans="1:3" ht="16.5" x14ac:dyDescent="0.25">
      <c r="A1" s="2" t="s">
        <v>21</v>
      </c>
    </row>
    <row r="2" spans="1:3" x14ac:dyDescent="0.25">
      <c r="A2" s="1" t="s">
        <v>13</v>
      </c>
    </row>
    <row r="3" spans="1:3" x14ac:dyDescent="0.25">
      <c r="A3" s="1" t="s">
        <v>17</v>
      </c>
    </row>
    <row r="4" spans="1:3" x14ac:dyDescent="0.25">
      <c r="A4" s="1" t="s">
        <v>18</v>
      </c>
    </row>
    <row r="5" spans="1:3" x14ac:dyDescent="0.25">
      <c r="A5" s="1" t="s">
        <v>19</v>
      </c>
    </row>
    <row r="6" spans="1:3" x14ac:dyDescent="0.25">
      <c r="A6" s="1" t="s">
        <v>20</v>
      </c>
    </row>
    <row r="7" spans="1:3" x14ac:dyDescent="0.25">
      <c r="A7" s="1" t="s">
        <v>14</v>
      </c>
    </row>
    <row r="8" spans="1:3" x14ac:dyDescent="0.25">
      <c r="A8" s="1" t="s">
        <v>15</v>
      </c>
    </row>
    <row r="9" spans="1:3" x14ac:dyDescent="0.25">
      <c r="A9" s="1" t="s">
        <v>16</v>
      </c>
    </row>
    <row r="10" spans="1:3" x14ac:dyDescent="0.25">
      <c r="A10" s="1" t="s">
        <v>54</v>
      </c>
    </row>
    <row r="11" spans="1:3" x14ac:dyDescent="0.25">
      <c r="A11" s="5"/>
    </row>
    <row r="12" spans="1:3" ht="16.5" x14ac:dyDescent="0.25">
      <c r="A12" s="2" t="s">
        <v>34</v>
      </c>
      <c r="C12" s="2" t="s">
        <v>35</v>
      </c>
    </row>
    <row r="13" spans="1:3" ht="49.5" x14ac:dyDescent="0.25">
      <c r="A13" s="3" t="s">
        <v>22</v>
      </c>
      <c r="C13" s="3" t="s">
        <v>28</v>
      </c>
    </row>
    <row r="14" spans="1:3" ht="33" x14ac:dyDescent="0.25">
      <c r="A14" s="3" t="s">
        <v>23</v>
      </c>
      <c r="C14" s="3" t="s">
        <v>29</v>
      </c>
    </row>
    <row r="15" spans="1:3" ht="33" x14ac:dyDescent="0.25">
      <c r="A15" s="3" t="s">
        <v>24</v>
      </c>
      <c r="C15" s="3" t="s">
        <v>30</v>
      </c>
    </row>
    <row r="16" spans="1:3" ht="33" x14ac:dyDescent="0.25">
      <c r="A16" s="3" t="s">
        <v>25</v>
      </c>
      <c r="C16" s="3" t="s">
        <v>31</v>
      </c>
    </row>
    <row r="17" spans="1:3" ht="33" x14ac:dyDescent="0.25">
      <c r="A17" s="3" t="s">
        <v>26</v>
      </c>
      <c r="C17" s="3" t="s">
        <v>32</v>
      </c>
    </row>
    <row r="18" spans="1:3" ht="33" x14ac:dyDescent="0.25">
      <c r="A18" s="3" t="s">
        <v>27</v>
      </c>
      <c r="C18" s="3" t="s">
        <v>33</v>
      </c>
    </row>
    <row r="19" spans="1:3" x14ac:dyDescent="0.25">
      <c r="A19" s="5"/>
    </row>
    <row r="20" spans="1:3" ht="16.5" x14ac:dyDescent="0.25">
      <c r="A20" s="2" t="s">
        <v>37</v>
      </c>
    </row>
    <row r="21" spans="1:3" ht="49.5" x14ac:dyDescent="0.25">
      <c r="A21" s="3" t="s">
        <v>38</v>
      </c>
    </row>
    <row r="22" spans="1:3" ht="33" x14ac:dyDescent="0.25">
      <c r="A22" s="3" t="s">
        <v>40</v>
      </c>
    </row>
    <row r="23" spans="1:3" ht="33" x14ac:dyDescent="0.25">
      <c r="A23" s="3" t="s">
        <v>39</v>
      </c>
    </row>
    <row r="24" spans="1:3" ht="16.5" x14ac:dyDescent="0.25">
      <c r="A24" s="3" t="s">
        <v>50</v>
      </c>
    </row>
    <row r="26" spans="1:3" ht="16.5" x14ac:dyDescent="0.25">
      <c r="A26" s="2" t="s">
        <v>41</v>
      </c>
    </row>
    <row r="27" spans="1:3" ht="16.5" x14ac:dyDescent="0.25">
      <c r="A27" s="3" t="s">
        <v>42</v>
      </c>
    </row>
    <row r="28" spans="1:3" ht="16.5" x14ac:dyDescent="0.25">
      <c r="A28" s="3" t="s">
        <v>43</v>
      </c>
    </row>
    <row r="29" spans="1:3" ht="16.5" x14ac:dyDescent="0.25">
      <c r="A29" s="3" t="s">
        <v>44</v>
      </c>
    </row>
    <row r="30" spans="1:3" ht="16.5" x14ac:dyDescent="0.25">
      <c r="A30" s="3" t="s">
        <v>45</v>
      </c>
    </row>
    <row r="31" spans="1:3" ht="16.5" x14ac:dyDescent="0.25">
      <c r="A31" s="3" t="s">
        <v>46</v>
      </c>
    </row>
    <row r="33" spans="1:1" ht="16.5" x14ac:dyDescent="0.25">
      <c r="A33" s="2" t="s">
        <v>49</v>
      </c>
    </row>
    <row r="34" spans="1:1" ht="16.5" x14ac:dyDescent="0.25">
      <c r="A34" s="3" t="s">
        <v>47</v>
      </c>
    </row>
    <row r="35" spans="1:1" ht="16.5" x14ac:dyDescent="0.25">
      <c r="A35" s="3" t="s">
        <v>48</v>
      </c>
    </row>
  </sheetData>
  <sheetProtection algorithmName="SHA-512" hashValue="gAmSEK84DyvZKtN6FrgR3nxKO/ko8cHgyCdpKnIPgDVMc/o3C5BCh5RHjIkx82md8WiWHSorAPal0hrJoNYUkA==" saltValue="9yMpKROxdswfMIOaAAzyzg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 ACCIÓN</vt:lpstr>
      <vt:lpstr>Listas</vt:lpstr>
      <vt:lpstr>'PLAN ACCIÓN'!Área_de_impresión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lgomezg</dc:creator>
  <cp:lastModifiedBy>Angela Maria Aristizabal Lopez</cp:lastModifiedBy>
  <cp:lastPrinted>2017-05-25T18:46:19Z</cp:lastPrinted>
  <dcterms:created xsi:type="dcterms:W3CDTF">2013-04-17T16:26:33Z</dcterms:created>
  <dcterms:modified xsi:type="dcterms:W3CDTF">2017-10-31T16:10:51Z</dcterms:modified>
</cp:coreProperties>
</file>