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na gomez\LINA OCI\ART\LINA 2017\GIT CONTROL INTERNO\PLAN ACCION OCI\"/>
    </mc:Choice>
  </mc:AlternateContent>
  <bookViews>
    <workbookView xWindow="0" yWindow="0" windowWidth="20490" windowHeight="7755"/>
  </bookViews>
  <sheets>
    <sheet name="Control Interno" sheetId="1" r:id="rId1"/>
    <sheet name="Listas1" sheetId="3" r:id="rId2"/>
    <sheet name="Listas" sheetId="2" state="hidden" r:id="rId3"/>
  </sheets>
  <externalReferences>
    <externalReference r:id="rId4"/>
  </externalReferences>
  <definedNames>
    <definedName name="_xlnm._FilterDatabase" localSheetId="0" hidden="1">'Control Interno'!$A$9:$AE$9</definedName>
    <definedName name="_xlnm.Print_Area" localSheetId="0">'Control Interno'!$A$1:$N$55</definedName>
  </definedNames>
  <calcPr calcId="152511"/>
</workbook>
</file>

<file path=xl/calcChain.xml><?xml version="1.0" encoding="utf-8"?>
<calcChain xmlns="http://schemas.openxmlformats.org/spreadsheetml/2006/main">
  <c r="U15" i="1" l="1"/>
  <c r="U55" i="1"/>
  <c r="U54" i="1"/>
  <c r="U53" i="1"/>
  <c r="U52" i="1"/>
  <c r="U51" i="1"/>
  <c r="U50" i="1"/>
  <c r="U49" i="1"/>
  <c r="U48" i="1"/>
  <c r="U46" i="1"/>
  <c r="U47" i="1"/>
  <c r="U44" i="1"/>
  <c r="U45" i="1"/>
  <c r="U43" i="1"/>
  <c r="U42" i="1"/>
  <c r="U41" i="1"/>
  <c r="U39" i="1"/>
  <c r="U38" i="1"/>
  <c r="U40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4" i="1"/>
  <c r="U13" i="1"/>
  <c r="U12" i="1"/>
  <c r="U11" i="1"/>
  <c r="U10" i="1"/>
  <c r="C10" i="1" l="1"/>
  <c r="C16" i="1"/>
  <c r="C13" i="1"/>
  <c r="C32" i="1"/>
  <c r="C35" i="1"/>
  <c r="C45" i="1"/>
</calcChain>
</file>

<file path=xl/sharedStrings.xml><?xml version="1.0" encoding="utf-8"?>
<sst xmlns="http://schemas.openxmlformats.org/spreadsheetml/2006/main" count="280" uniqueCount="214">
  <si>
    <t>No.</t>
  </si>
  <si>
    <t>Fuente de verificación</t>
  </si>
  <si>
    <t>VIGENCIA</t>
  </si>
  <si>
    <t>Actividad</t>
  </si>
  <si>
    <t>AGENCIA DE RENOVACIÓN DEL TERRITORIO</t>
  </si>
  <si>
    <t>Producto</t>
  </si>
  <si>
    <t>Fecha de Inicio</t>
  </si>
  <si>
    <t>Fecha de Finalización</t>
  </si>
  <si>
    <t>Política de Desarrollo Administrativo</t>
  </si>
  <si>
    <t>Plan Anticorrupción y de Atención al Ciudadano</t>
  </si>
  <si>
    <t>Rubro</t>
  </si>
  <si>
    <t>FORMATO: PLAN DE ACCIÓN</t>
  </si>
  <si>
    <t>2017</t>
  </si>
  <si>
    <t>DIRECCIÓN GENERAL</t>
  </si>
  <si>
    <t>DIRECCIÓN DE INTERVENCIÓN EN EL TERRITORIO</t>
  </si>
  <si>
    <t>DIRECCIÓN DE ESTRUCTURACIÓN DE PROYECTOS</t>
  </si>
  <si>
    <t>DIRECCIÓN DE EVALUACIÓN Y EJECUCIÓN DE PROYECTOS</t>
  </si>
  <si>
    <t>OFICINA DE PLANEACIÓN</t>
  </si>
  <si>
    <t>OFICINA DE COMUNICACIONES</t>
  </si>
  <si>
    <t>OFICINA JURÍDICA</t>
  </si>
  <si>
    <t>CONTROL INTERNO</t>
  </si>
  <si>
    <t>DEPENDENCIAS</t>
  </si>
  <si>
    <t>Garantizar la participación de los actores de los territorios para la construcción de una visión de futuro, la planeación de iniciativas y acciones concretas y su ejecución y seguimiento.</t>
  </si>
  <si>
    <t>Proveer bienes y servicios públicos a los territorios para mejorar la calidad de vida de su población</t>
  </si>
  <si>
    <t>Implementar estrategias de desarrollo productivo sostenible y generación de ingresos para las comunidades en las zonas priorizadas de posconflicto</t>
  </si>
  <si>
    <t>Aumentar las capacidades de gobernanza y gobernabilidad de las entidades territoriales y las organizaciones sociales y productivas</t>
  </si>
  <si>
    <t>Asegurar la concurrencia efectiva de los actores estratégicos en la toma de decisiones y en la ejecución de las acciones orientadas a la renovación territorial</t>
  </si>
  <si>
    <t>Fortalecer los recursos institucionales para garantizar una gestión efectiva que responda a las necesidades de los clientes con altos estándares de calidad</t>
  </si>
  <si>
    <t>50 Planes Veredales de Renovación Territorial</t>
  </si>
  <si>
    <t>50 núcleos veredales con Pequeña Infraestructura Comunitaria</t>
  </si>
  <si>
    <t>2000 hogares en 25 municipios</t>
  </si>
  <si>
    <t>50 municipios con fortalecimiento institucional</t>
  </si>
  <si>
    <t>3 alianzas en 3 municipios</t>
  </si>
  <si>
    <t>Políticas de buen gobierno definidas e implementadas</t>
  </si>
  <si>
    <t>OBJETIVOS ESTRATÉGICOS</t>
  </si>
  <si>
    <t>METAS DE PLAN ESTRATÉGICO</t>
  </si>
  <si>
    <t>Meta del Plan Estratégico a la que contribuye</t>
  </si>
  <si>
    <t>RUBRO</t>
  </si>
  <si>
    <t>0212-1000-1. Implementación de actividades de desarrollo económico de familias, comunidades y territorios afectados por la presencia de cultivos de uso ilícito y conflicto armado.</t>
  </si>
  <si>
    <t>0212-1000-4. Implementación de obras de pequeña y mediana infraestructura para el desarrollo de los territorios afectados por el conflicto armado y cultivos de uso ilícito.</t>
  </si>
  <si>
    <t>0212-1000-3. Implementación de actividades de fortalecimiento institucional, social y comunitario en zonas afectadas por el conflicto armado y por los cultivos de uso ilicito.</t>
  </si>
  <si>
    <t>POLÍTICA DE DESARROLLO ADMINISTRATIVO</t>
  </si>
  <si>
    <t>Gestión misional y de Gobierno</t>
  </si>
  <si>
    <t>Transparencia, participación y servicio al ciudadano</t>
  </si>
  <si>
    <t>Eficiencia Administrativa</t>
  </si>
  <si>
    <t>Talento Humano</t>
  </si>
  <si>
    <t>Gestión Financiera</t>
  </si>
  <si>
    <t>SI</t>
  </si>
  <si>
    <t>NO</t>
  </si>
  <si>
    <t>PLAN ANTICORRUPCIÓN Y DE ATENCIÓN AL CIUDADANO</t>
  </si>
  <si>
    <t>A102. Servicios Personales Indirectos</t>
  </si>
  <si>
    <t>NOMBRE DIRECCIÓN/OFICINA</t>
  </si>
  <si>
    <t>Meta Anual</t>
  </si>
  <si>
    <t>Objetivo Estrategico</t>
  </si>
  <si>
    <t>SECRETARÍA GENERAL</t>
  </si>
  <si>
    <t>Recursos Financieros requeridos
(Cifras en pesos)</t>
  </si>
  <si>
    <t>Formato de Seguimiento Mapa de Riesgos de Corrupción</t>
  </si>
  <si>
    <t>Seguimiento a Mapa de Riesgos de Corrupción con corte al 30 de abril</t>
  </si>
  <si>
    <t>Seguimiento a Mapa de Riesgos de Corrupción con corte al 31 de agosto</t>
  </si>
  <si>
    <t>Informe seguimiento Mapa de Riesgos por procesos</t>
  </si>
  <si>
    <t>EVALUACIÓN Y SEGUIMIENTO</t>
  </si>
  <si>
    <t>Informe arqueo de caja</t>
  </si>
  <si>
    <t>Realizar cuatro (4) arqueos de caja menor</t>
  </si>
  <si>
    <t>Realizar tres (3) seguimientos al Sistema Unico de Información de Personal SIGEP</t>
  </si>
  <si>
    <t>Informes seguimiento al SIGEP</t>
  </si>
  <si>
    <t>Realizar un (1) seguimiento al Plan Estratégico de la ART</t>
  </si>
  <si>
    <t>Realizar dos (2) seguimientos a las estrategias del Plan Anticorrupción y de Atención al Ciudadano</t>
  </si>
  <si>
    <t>Informe seguimiento a las  PQRS</t>
  </si>
  <si>
    <t>Realizar un (1) Informe semestral de PQRS de la Oficina Control Interno y publicarlo en la página web</t>
  </si>
  <si>
    <t>Informe seguimiento al Plan Estratégico de la ART</t>
  </si>
  <si>
    <t>Informe seguimiento al Plan Anticorrupción y de Atención al Ciudadano</t>
  </si>
  <si>
    <t>Realizar cuatro (4) seguimiento a Convenios de Cooperación</t>
  </si>
  <si>
    <t>Realizar  un (1) seguimiento a la relación de acreencias a favor de la ART   pendientes de pago</t>
  </si>
  <si>
    <t>Realizar un (1) seguimiento al Plan de Acción por Dependencias de la ART</t>
  </si>
  <si>
    <t>Realizar un (1) seguimiento a procesos disciplinarios</t>
  </si>
  <si>
    <t>Informe seguimiento Convenios de Cooperación</t>
  </si>
  <si>
    <t>Informe seguimiento seguimiento a la relación de acreencias a favor de la ART</t>
  </si>
  <si>
    <t>Informe seguimiento al Plan de Acción por Dependencias de la ART</t>
  </si>
  <si>
    <t>Informe seguimiento a procesos disciplinarios</t>
  </si>
  <si>
    <t xml:space="preserve">Realizar un (1) Seguimiento al Plan de Eficiencia Administrativa y Cero Papel </t>
  </si>
  <si>
    <t xml:space="preserve">Informe seguimiento al Plan de Eficiencia Administrativa y Cero Papel </t>
  </si>
  <si>
    <t>Realizar un (1) seguimiento al cumplimiento de la acción de repetición del Comités de Conciliación</t>
  </si>
  <si>
    <t>Informe seguimiento al cumplimiento de la acción de repetición del Comités de Conciliación</t>
  </si>
  <si>
    <t xml:space="preserve">Informe de evaluación al cumplimiento de las obligaciones establecidas para los usuarios SIIF </t>
  </si>
  <si>
    <t xml:space="preserve">Realizar una (1) evaluación al cumplimiento de las obligaciones establecidas para los usuarios SIIF </t>
  </si>
  <si>
    <t>Realizar un (1) seguimiento al Plan de Acción Institucional de la ART</t>
  </si>
  <si>
    <t>Informe seguimiento al Plan de Acción Institucional de la ART</t>
  </si>
  <si>
    <t>Ejecutar y Coordinar el desarrollo del 100% del Plan Anual de Auditorias de la ART aprobado por el Comite de Coordinación de Control Interno</t>
  </si>
  <si>
    <t>Seguimiento al Plan Anual de Auditorias de la ART</t>
  </si>
  <si>
    <t>Informes pormenorizados del estado del control interno</t>
  </si>
  <si>
    <t>Informes Austeridad del gasto</t>
  </si>
  <si>
    <t>Reporte envio información sistema SIRECI</t>
  </si>
  <si>
    <t>Reporte envio información sistema CHIP</t>
  </si>
  <si>
    <t>Realizar un (1) seguimiento a los contratos o convenios vigentes que hayan suscrito con terceros para la Administración de Recursos de la ART</t>
  </si>
  <si>
    <t xml:space="preserve">Informe seguimiento a los contratos o convenios vigentes </t>
  </si>
  <si>
    <t>Realizar tres (3) seguimiento a la ejecución Presupuestal</t>
  </si>
  <si>
    <t>Informe seguimiento a la ejecución presupuestal</t>
  </si>
  <si>
    <t>Reporte envio información sistema FURAG</t>
  </si>
  <si>
    <t>Reporte envio información Derechos de Autor</t>
  </si>
  <si>
    <t>Certificación Sistema Único de Gestión e Información Litigiosa del Estado</t>
  </si>
  <si>
    <t>Una (1) certificando el cumplimiento de las obligaciones de cada uno de los usuarios del Sistema Único de Gestión e Información Litigiosa del Estado</t>
  </si>
  <si>
    <t>Un (1) informe sobre cumplimiento de normas en materia de derechos de autor sobre software - Anual (Unidad Administrativa Especial de Derechos de Autor)</t>
  </si>
  <si>
    <t>Una (1) evaluación del Modelo Estándar de Control Interno y Modelo Integrado de Planeación y Gestión</t>
  </si>
  <si>
    <t>Un (1) Informe Evaluacion del Sistema de Control Interno Contable - Anual (Contaduría General de la Nación) - CHIP</t>
  </si>
  <si>
    <t>Un (1) Informe Rendición de Cuentas CATEGORÍA CGR PERSONAL Y COSTOS</t>
  </si>
  <si>
    <t>Tres (3) Informe de la Gestión Contractual - Sistema de Información de Rendición Electrónica de la Cuenta e Informes SIRECI</t>
  </si>
  <si>
    <t>Un (1) Informe Rendición de Cuentas Fiscal -Contraloría General de la República - SIRECI - Anual</t>
  </si>
  <si>
    <t>Tres (3) Informes pormenorizados del estado del control interno de la Unidad y publicarlo en la página Web.</t>
  </si>
  <si>
    <t>Un (1) Informe Comisión Legal de Cuentas</t>
  </si>
  <si>
    <t>Oficio</t>
  </si>
  <si>
    <t>SEGUIMIENTO Y EVALUACION AL MAPA  DE RIESGOS</t>
  </si>
  <si>
    <t>ELABORAR Y/O PRESENTAR INFORMES DE LEY A CARGO DE CONTROL INTERNO</t>
  </si>
  <si>
    <t>ACOMPAÑAMIENTO Y ASESORIA</t>
  </si>
  <si>
    <t>Actas de comité</t>
  </si>
  <si>
    <t>Acompañamiento y/o Asesorias Procesos (por demanda)</t>
  </si>
  <si>
    <t>Listado de Asistencia</t>
  </si>
  <si>
    <t>Asistir a diesiocho (18) Comité de Conciliacion y defensa judicial</t>
  </si>
  <si>
    <t>Seis (6) Comité de Coordinación del Sistema de Control Interno</t>
  </si>
  <si>
    <t>CULTURA DEL CONTROL</t>
  </si>
  <si>
    <t>Diseñar y aplicar a los responsables de procesos autoevaluación de su gestion y Sistema de Control Interno</t>
  </si>
  <si>
    <t>Documento de Auto evaluación por procesos y Sistema de Control Interno Diligenciado</t>
  </si>
  <si>
    <t>Elaboración y divulgación el Plan de cultura del control</t>
  </si>
  <si>
    <t>Plan de cultura del control</t>
  </si>
  <si>
    <t>Informe de Evaluación de la ejecucuón del Plan de cultura del control</t>
  </si>
  <si>
    <t>Informe</t>
  </si>
  <si>
    <t>Documento Programa anual de Auditoria Interna</t>
  </si>
  <si>
    <t>Diseñar el Plan anual de Auditorias.</t>
  </si>
  <si>
    <t>Documento Plan Anual de Auditorias</t>
  </si>
  <si>
    <t>Elaborar el Manual de Auditoria Interna</t>
  </si>
  <si>
    <t>Documento Manual de Auditoria Interna</t>
  </si>
  <si>
    <t>Documento Caracterización del Proceso</t>
  </si>
  <si>
    <t>Documento Procedimientos de Evaluación.</t>
  </si>
  <si>
    <t>Realizar nueve (9) seguimientos a los indicadores de gestión</t>
  </si>
  <si>
    <t>Matriz de Seguimiento a indicadores</t>
  </si>
  <si>
    <t>Matriz de seguimiento de riesgos</t>
  </si>
  <si>
    <t>Matriz de Seguimiento al Plan de Acción</t>
  </si>
  <si>
    <t>Hacer seguimiento al trámite del 100% de los requerimientos de información de Entes Externos de Control</t>
  </si>
  <si>
    <t>Oficio remisorio</t>
  </si>
  <si>
    <t>Informe de Seguimiento</t>
  </si>
  <si>
    <t>Reportar dos (2) Actualizaciones al Normograma del proceso de Evaluación a la Oficina Asesora Jurídica</t>
  </si>
  <si>
    <t>Memorando y matriz de Normas</t>
  </si>
  <si>
    <t>Formular el Programa Anual de Auditoria Interna</t>
  </si>
  <si>
    <t>Definir el proceso de evaluación de la ART</t>
  </si>
  <si>
    <t>Establecer seis (6) procedimientos del procesos de  evaluación de la ART</t>
  </si>
  <si>
    <t>Seguimiento a Mapa de Riesgos por procesos con corte 31 de agosto</t>
  </si>
  <si>
    <t>Hacer siete (7) seguimientos a Mapa y plan de manejo de Riesgos.</t>
  </si>
  <si>
    <t>Seis (6) Informes de seguimiento al Programa Anual de Auditoría.</t>
  </si>
  <si>
    <t>MANTENER Y MEJORAR LOS PROCESOS A CARGO DE CONTROL INTERNO</t>
  </si>
  <si>
    <t>Realizar nueve (9) reportes al avance al Plan de Acción de Control Interno.</t>
  </si>
  <si>
    <t>SECRETARÍA GENERAL - DESPACHO</t>
  </si>
  <si>
    <t>SECRETARÍA GENERAL- DISCIPLINARIO</t>
  </si>
  <si>
    <t>SECRETARÍA GENERAL- ADMINISTRATIVA</t>
  </si>
  <si>
    <t>SECRETARÍA GENERAL- FINANCIERA</t>
  </si>
  <si>
    <t>SECRETARÍA GENERAL- TALENTO HUMANO</t>
  </si>
  <si>
    <t>SECRETARÍA GENERAL- CONTRATACIÓN</t>
  </si>
  <si>
    <t>SECRETARÍA GENERAL- TIC</t>
  </si>
  <si>
    <t>SECRETARÍA GENERAL- SERVICIO AL CIUDADANO</t>
  </si>
  <si>
    <t xml:space="preserve">A203502. Impuesto de vehiculo </t>
  </si>
  <si>
    <t xml:space="preserve">A204125. Otras compras de equipos </t>
  </si>
  <si>
    <t xml:space="preserve">A20422. Mobiliario y enseres </t>
  </si>
  <si>
    <t xml:space="preserve">A204210. Otros enseres y equipo de oficina </t>
  </si>
  <si>
    <t xml:space="preserve">A20441. Combustible y lubricantes </t>
  </si>
  <si>
    <t xml:space="preserve">A20442. Dotacion </t>
  </si>
  <si>
    <t xml:space="preserve">A204415. Papeleria, utiles de escritorio y oficina </t>
  </si>
  <si>
    <t xml:space="preserve">A204417. Productos deAseo y limpieza </t>
  </si>
  <si>
    <t xml:space="preserve">A204418. Productos de cafeteria y restaurante </t>
  </si>
  <si>
    <t xml:space="preserve">A204423. Otros materiales y suministros </t>
  </si>
  <si>
    <t xml:space="preserve">A20451. mantenimiento de bienes inmuebles </t>
  </si>
  <si>
    <t xml:space="preserve">A20452. mantenimiento de bienes muebles, equipos y enseres </t>
  </si>
  <si>
    <t xml:space="preserve">A20458. Servicio deAseo </t>
  </si>
  <si>
    <t xml:space="preserve">A20459. Servicio de cafeteria y restaurante </t>
  </si>
  <si>
    <t xml:space="preserve">A204510. Servicio de seguridad y vigilancia </t>
  </si>
  <si>
    <t xml:space="preserve">A204512. mantenimiento de otros bienes </t>
  </si>
  <si>
    <t xml:space="preserve">A20462. correo </t>
  </si>
  <si>
    <t xml:space="preserve">A20463. embalaje y acarreo </t>
  </si>
  <si>
    <t xml:space="preserve">A20467. transporte </t>
  </si>
  <si>
    <t xml:space="preserve">A20475. Suscripciones </t>
  </si>
  <si>
    <t xml:space="preserve">A20476. Otros gastos por impresos y publicaciones </t>
  </si>
  <si>
    <t xml:space="preserve">A20481. AcueductoAlcantarillado yAseo </t>
  </si>
  <si>
    <t xml:space="preserve">A20482. Energia </t>
  </si>
  <si>
    <t xml:space="preserve">A20485. telefonia movil celular </t>
  </si>
  <si>
    <t xml:space="preserve">A20486. telefono,fax y otros </t>
  </si>
  <si>
    <t xml:space="preserve">A20487. Otros Servicios públicos </t>
  </si>
  <si>
    <t xml:space="preserve">A204911. Seguros generales </t>
  </si>
  <si>
    <t xml:space="preserve">A204101. Arrendamientos bienes muebles </t>
  </si>
  <si>
    <t xml:space="preserve">A204102. Arrendamientos bienes inmuebles </t>
  </si>
  <si>
    <t xml:space="preserve">A204111. Viaticos y gastos de viajeAl exterior </t>
  </si>
  <si>
    <t xml:space="preserve">A204112. Viaticos y gastos de viajeAl interior </t>
  </si>
  <si>
    <t xml:space="preserve">A20414. Gastos judiciales </t>
  </si>
  <si>
    <t xml:space="preserve">A204214. Servicios de bienestar social </t>
  </si>
  <si>
    <t xml:space="preserve">A204215. Servicios de capacitacion </t>
  </si>
  <si>
    <t xml:space="preserve">A2042111. Otros Servicios para capacitacion </t>
  </si>
  <si>
    <t xml:space="preserve">A204221. Comisiones bancarias </t>
  </si>
  <si>
    <t xml:space="preserve">A2044015. Adquisicion de bienes </t>
  </si>
  <si>
    <t xml:space="preserve">A2044113. Otros gastos por Adquisicion de Servicios </t>
  </si>
  <si>
    <t xml:space="preserve">A204412. Servicios médicos y hospitalarios </t>
  </si>
  <si>
    <t>SEGUIMIENTO EJECUCIÓN META</t>
  </si>
  <si>
    <t>SEGUIMIENTO EJECUCIÓN PRESUPUESTAL
Cifras en millones de pesos</t>
  </si>
  <si>
    <t>ENERO</t>
  </si>
  <si>
    <t>FEBRERO</t>
  </si>
  <si>
    <t>MARZO</t>
  </si>
  <si>
    <t>ABRIL</t>
  </si>
  <si>
    <t>MAYO</t>
  </si>
  <si>
    <t>% Avance</t>
  </si>
  <si>
    <t>OBSERVACIONES</t>
  </si>
  <si>
    <t>Se realizó informe de seguimiento al Mapa de riesgos de corrupción, seguimiento se encuentra publicado en la página web de la ART en el link http://www.renovacionterritorio.gov.co/visorpdf.php?id=22652&amp;pdf=1</t>
  </si>
  <si>
    <t>JUNIO</t>
  </si>
  <si>
    <t>Se realizo arqueo de caja el (30 de junio)</t>
  </si>
  <si>
    <t>Se realizo seguimiento al SIGEP y se entrego informe a la Dra. Mariana con Rad 20171300023193 del 20 de junio de 2017</t>
  </si>
  <si>
    <t>Se asistio a (2) reuniones del Comité Conciliación y Defensa Judicial los días ( 7 de junio, 30 de junio)</t>
  </si>
  <si>
    <t>Se asistio a (2) reuniones del Comité de Contratación (2 de junio, 29 de junio)
Se asistio a (1) reuniones del Comité de Desarrollo Administrativo (21 de junio)
Se asistio a (1) reunión del Comité de Sostenibilidad Contable (29 de junio)
Se realizó acompañamiento a la toma de inventarios de inventarios (soporte acta de reunión del 7 de junio)</t>
  </si>
  <si>
    <t>Tres (3) Informes de Austeridad del gasto y reporte al Representante Legal</t>
  </si>
  <si>
    <t>Se realizó reporte de indicador del proceso con corte a junio del 2017</t>
  </si>
  <si>
    <t>Se realiza seguimiento de la ejecución del Plan de Acción de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</si>
</sst>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18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3E7"/>
        <bgColor indexed="41"/>
      </patternFill>
    </fill>
    <fill>
      <patternFill patternType="solid">
        <fgColor rgb="FFF8B2BC"/>
        <bgColor indexed="41"/>
      </patternFill>
    </fill>
    <fill>
      <patternFill patternType="solid">
        <fgColor rgb="FFF28E9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44" fontId="6" fillId="3" borderId="1" xfId="2" applyFont="1" applyFill="1" applyBorder="1" applyAlignment="1">
      <alignment horizontal="left" vertical="center" wrapText="1"/>
    </xf>
    <xf numFmtId="44" fontId="7" fillId="3" borderId="1" xfId="2" applyFont="1" applyFill="1" applyBorder="1" applyAlignment="1">
      <alignment horizontal="left" vertical="center" wrapText="1"/>
    </xf>
    <xf numFmtId="44" fontId="8" fillId="3" borderId="1" xfId="2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/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justify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justify" vertical="center" wrapText="1"/>
    </xf>
    <xf numFmtId="44" fontId="8" fillId="3" borderId="0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0" fillId="7" borderId="11" xfId="0" applyFont="1" applyFill="1" applyBorder="1" applyAlignment="1" applyProtection="1">
      <alignment horizontal="center" vertical="center" wrapText="1"/>
    </xf>
    <xf numFmtId="0" fontId="10" fillId="7" borderId="12" xfId="0" applyFont="1" applyFill="1" applyBorder="1" applyAlignment="1" applyProtection="1">
      <alignment horizontal="center" vertical="center" wrapText="1"/>
    </xf>
    <xf numFmtId="0" fontId="10" fillId="7" borderId="13" xfId="0" applyFont="1" applyFill="1" applyBorder="1" applyAlignment="1" applyProtection="1">
      <alignment horizontal="center" vertical="center" wrapText="1"/>
    </xf>
    <xf numFmtId="0" fontId="9" fillId="8" borderId="14" xfId="0" applyFont="1" applyFill="1" applyBorder="1" applyAlignment="1" applyProtection="1">
      <alignment horizontal="center" vertical="center" wrapText="1"/>
    </xf>
    <xf numFmtId="0" fontId="10" fillId="9" borderId="11" xfId="0" applyFont="1" applyFill="1" applyBorder="1" applyAlignment="1" applyProtection="1">
      <alignment horizontal="center" vertical="center" wrapText="1"/>
    </xf>
    <xf numFmtId="0" fontId="10" fillId="9" borderId="12" xfId="0" applyFont="1" applyFill="1" applyBorder="1" applyAlignment="1" applyProtection="1">
      <alignment horizontal="center" vertical="center" wrapText="1"/>
    </xf>
    <xf numFmtId="0" fontId="10" fillId="9" borderId="13" xfId="0" applyFont="1" applyFill="1" applyBorder="1" applyAlignment="1" applyProtection="1">
      <alignment horizontal="center" vertical="center" wrapText="1"/>
    </xf>
    <xf numFmtId="0" fontId="9" fillId="10" borderId="14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vertical="center" wrapText="1"/>
    </xf>
    <xf numFmtId="14" fontId="3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16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9" fontId="3" fillId="0" borderId="21" xfId="0" applyNumberFormat="1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1" fillId="11" borderId="25" xfId="0" applyFont="1" applyFill="1" applyBorder="1" applyAlignment="1" applyProtection="1">
      <alignment horizontal="center" vertical="center" wrapText="1"/>
    </xf>
    <xf numFmtId="0" fontId="11" fillId="11" borderId="26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28E98"/>
      <color rgb="FFF8B2BC"/>
      <color rgb="FFFBCDD4"/>
      <color rgb="FFF5A9B0"/>
      <color rgb="FFFDE3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0</xdr:row>
      <xdr:rowOff>84668</xdr:rowOff>
    </xdr:from>
    <xdr:to>
      <xdr:col>3</xdr:col>
      <xdr:colOff>1407584</xdr:colOff>
      <xdr:row>3</xdr:row>
      <xdr:rowOff>64505</xdr:rowOff>
    </xdr:to>
    <xdr:pic>
      <xdr:nvPicPr>
        <xdr:cNvPr id="3" name="Imagen 2" descr="cid:image001.jpg@01D27BA3.E96287C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" y="84668"/>
          <a:ext cx="4529666" cy="815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a.gomez/AppData/Local/Microsoft/Windows/Temporary%20Internet%20Files/Content.Outlook/L20NSUX7/FORMATO%20PLAN%20DE%20ACCI&#211;N%20ART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ACCIÓN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E55"/>
  <sheetViews>
    <sheetView showGridLines="0" tabSelected="1" topLeftCell="A7" zoomScale="60" zoomScaleNormal="60" workbookViewId="0">
      <selection activeCell="A10" sqref="A10:A12"/>
    </sheetView>
  </sheetViews>
  <sheetFormatPr baseColWidth="10" defaultRowHeight="12.75" x14ac:dyDescent="0.25"/>
  <cols>
    <col min="1" max="1" width="6.42578125" style="9" bestFit="1" customWidth="1"/>
    <col min="2" max="2" width="41.28515625" style="9" customWidth="1"/>
    <col min="3" max="3" width="22.7109375" style="14" hidden="1" customWidth="1"/>
    <col min="4" max="4" width="22.7109375" style="14" customWidth="1"/>
    <col min="5" max="5" width="10.42578125" style="14" customWidth="1"/>
    <col min="6" max="6" width="7.85546875" style="9" customWidth="1"/>
    <col min="7" max="7" width="29.28515625" style="9" customWidth="1"/>
    <col min="8" max="8" width="13.28515625" style="9" customWidth="1"/>
    <col min="9" max="9" width="12.7109375" style="9" customWidth="1"/>
    <col min="10" max="10" width="23.42578125" style="9" customWidth="1"/>
    <col min="11" max="12" width="25.5703125" style="9" customWidth="1"/>
    <col min="13" max="13" width="21.42578125" style="9" customWidth="1"/>
    <col min="14" max="14" width="21.140625" style="9" customWidth="1"/>
    <col min="15" max="19" width="11.42578125" style="9" customWidth="1"/>
    <col min="20" max="21" width="11.42578125" style="9"/>
    <col min="22" max="22" width="1" style="9" customWidth="1"/>
    <col min="23" max="28" width="20.28515625" style="9" customWidth="1"/>
    <col min="29" max="29" width="1" style="9" customWidth="1"/>
    <col min="30" max="31" width="69.140625" style="9" customWidth="1"/>
    <col min="32" max="16384" width="11.42578125" style="9"/>
  </cols>
  <sheetData>
    <row r="1" spans="1:31" ht="26.25" customHeight="1" x14ac:dyDescent="0.25">
      <c r="A1" s="72"/>
      <c r="B1" s="72"/>
      <c r="C1" s="72"/>
      <c r="D1" s="71" t="s">
        <v>11</v>
      </c>
      <c r="E1" s="71"/>
      <c r="F1" s="71"/>
      <c r="G1" s="71"/>
      <c r="H1" s="71"/>
      <c r="I1" s="71"/>
      <c r="J1" s="71"/>
      <c r="K1" s="71"/>
      <c r="L1" s="71"/>
      <c r="M1" s="71"/>
    </row>
    <row r="2" spans="1:31" ht="26.25" customHeight="1" x14ac:dyDescent="0.25">
      <c r="A2" s="72"/>
      <c r="B2" s="72"/>
      <c r="C2" s="72"/>
      <c r="D2" s="71" t="s">
        <v>4</v>
      </c>
      <c r="E2" s="71"/>
      <c r="F2" s="71"/>
      <c r="G2" s="71"/>
      <c r="H2" s="71"/>
      <c r="I2" s="71"/>
      <c r="J2" s="71"/>
      <c r="K2" s="71"/>
      <c r="L2" s="71"/>
      <c r="M2" s="71"/>
    </row>
    <row r="4" spans="1:31" x14ac:dyDescent="0.25">
      <c r="A4" s="10"/>
      <c r="B4" s="10"/>
      <c r="C4" s="11"/>
      <c r="D4" s="11"/>
      <c r="E4" s="11"/>
      <c r="F4" s="10"/>
      <c r="G4" s="10"/>
      <c r="H4" s="10"/>
      <c r="I4" s="10"/>
      <c r="J4" s="10"/>
      <c r="K4" s="10"/>
      <c r="L4" s="10"/>
      <c r="M4" s="10"/>
    </row>
    <row r="5" spans="1:31" ht="27" customHeight="1" x14ac:dyDescent="0.25">
      <c r="A5" s="10"/>
      <c r="B5" s="10"/>
      <c r="C5" s="73" t="s">
        <v>51</v>
      </c>
      <c r="D5" s="73"/>
      <c r="E5" s="73"/>
      <c r="F5" s="73"/>
      <c r="G5" s="68" t="s">
        <v>20</v>
      </c>
      <c r="H5" s="69"/>
      <c r="I5" s="69"/>
      <c r="J5" s="70"/>
    </row>
    <row r="6" spans="1:31" ht="10.5" customHeight="1" x14ac:dyDescent="0.25">
      <c r="A6" s="10"/>
      <c r="B6" s="10"/>
      <c r="C6" s="12"/>
      <c r="D6" s="12"/>
      <c r="E6" s="12"/>
      <c r="F6" s="13"/>
      <c r="G6" s="13"/>
      <c r="H6" s="13"/>
      <c r="I6" s="13"/>
      <c r="J6" s="13"/>
      <c r="K6" s="13"/>
      <c r="L6" s="13"/>
      <c r="M6" s="13"/>
    </row>
    <row r="7" spans="1:31" ht="23.25" customHeight="1" thickBot="1" x14ac:dyDescent="0.3">
      <c r="A7" s="10"/>
      <c r="B7" s="10"/>
      <c r="C7" s="65" t="s">
        <v>2</v>
      </c>
      <c r="D7" s="66"/>
      <c r="E7" s="67"/>
      <c r="F7" s="64" t="s">
        <v>12</v>
      </c>
      <c r="G7" s="64"/>
      <c r="H7" s="8"/>
      <c r="I7" s="8"/>
      <c r="J7" s="8"/>
      <c r="K7" s="8"/>
      <c r="L7" s="8"/>
    </row>
    <row r="8" spans="1:31" ht="48.75" customHeight="1" thickBot="1" x14ac:dyDescent="0.3">
      <c r="A8" s="10"/>
      <c r="B8" s="10"/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O8" s="59" t="s">
        <v>196</v>
      </c>
      <c r="P8" s="60"/>
      <c r="Q8" s="60"/>
      <c r="R8" s="60"/>
      <c r="S8" s="60"/>
      <c r="T8" s="60"/>
      <c r="U8" s="61"/>
      <c r="W8" s="59" t="s">
        <v>197</v>
      </c>
      <c r="X8" s="60"/>
      <c r="Y8" s="60"/>
      <c r="Z8" s="60"/>
      <c r="AA8" s="60"/>
      <c r="AB8" s="61"/>
    </row>
    <row r="9" spans="1:31" ht="62.25" customHeight="1" thickBot="1" x14ac:dyDescent="0.3">
      <c r="A9" s="15" t="s">
        <v>0</v>
      </c>
      <c r="B9" s="15" t="s">
        <v>53</v>
      </c>
      <c r="C9" s="15" t="s">
        <v>36</v>
      </c>
      <c r="D9" s="15" t="s">
        <v>5</v>
      </c>
      <c r="E9" s="15" t="s">
        <v>52</v>
      </c>
      <c r="F9" s="74" t="s">
        <v>3</v>
      </c>
      <c r="G9" s="75"/>
      <c r="H9" s="17" t="s">
        <v>6</v>
      </c>
      <c r="I9" s="17" t="s">
        <v>7</v>
      </c>
      <c r="J9" s="17" t="s">
        <v>55</v>
      </c>
      <c r="K9" s="17" t="s">
        <v>10</v>
      </c>
      <c r="L9" s="17" t="s">
        <v>1</v>
      </c>
      <c r="M9" s="15" t="s">
        <v>8</v>
      </c>
      <c r="N9" s="31" t="s">
        <v>9</v>
      </c>
      <c r="O9" s="23" t="s">
        <v>198</v>
      </c>
      <c r="P9" s="24" t="s">
        <v>199</v>
      </c>
      <c r="Q9" s="24" t="s">
        <v>200</v>
      </c>
      <c r="R9" s="24" t="s">
        <v>201</v>
      </c>
      <c r="S9" s="25" t="s">
        <v>202</v>
      </c>
      <c r="T9" s="25" t="s">
        <v>206</v>
      </c>
      <c r="U9" s="26" t="s">
        <v>203</v>
      </c>
      <c r="W9" s="27" t="s">
        <v>198</v>
      </c>
      <c r="X9" s="28" t="s">
        <v>199</v>
      </c>
      <c r="Y9" s="28" t="s">
        <v>200</v>
      </c>
      <c r="Z9" s="28" t="s">
        <v>201</v>
      </c>
      <c r="AA9" s="29" t="s">
        <v>202</v>
      </c>
      <c r="AB9" s="30" t="s">
        <v>203</v>
      </c>
      <c r="AD9" s="62" t="s">
        <v>204</v>
      </c>
      <c r="AE9" s="63"/>
    </row>
    <row r="10" spans="1:31" ht="39" customHeight="1" x14ac:dyDescent="0.25">
      <c r="A10" s="76">
        <v>1</v>
      </c>
      <c r="B10" s="76" t="s">
        <v>27</v>
      </c>
      <c r="C10" s="79" t="str">
        <f>IF(B10=Listas!$A$13,Listas!$C$13,IF(B10=Listas!$A$14,Listas!$C$14,IF(B10=Listas!$A$15,Listas!$C$15,IF(B10=Listas!$A$16,Listas!$C$16,IF(B10=Listas!$A$17,Listas!$C$17,IF(B10=Listas!$A$18,Listas!$C$18))))))</f>
        <v>Políticas de buen gobierno definidas e implementadas</v>
      </c>
      <c r="D10" s="79" t="s">
        <v>110</v>
      </c>
      <c r="E10" s="79">
        <v>3</v>
      </c>
      <c r="F10" s="22">
        <v>1</v>
      </c>
      <c r="G10" s="7" t="s">
        <v>57</v>
      </c>
      <c r="H10" s="32">
        <v>42856</v>
      </c>
      <c r="I10" s="32">
        <v>42870</v>
      </c>
      <c r="J10" s="16">
        <v>0</v>
      </c>
      <c r="K10" s="6"/>
      <c r="L10" s="33" t="s">
        <v>56</v>
      </c>
      <c r="M10" s="79" t="s">
        <v>43</v>
      </c>
      <c r="N10" s="82" t="s">
        <v>47</v>
      </c>
      <c r="O10" s="37">
        <v>0</v>
      </c>
      <c r="P10" s="38">
        <v>0</v>
      </c>
      <c r="Q10" s="38">
        <v>0</v>
      </c>
      <c r="R10" s="38">
        <v>0</v>
      </c>
      <c r="S10" s="38">
        <v>1</v>
      </c>
      <c r="T10" s="50">
        <v>0</v>
      </c>
      <c r="U10" s="49">
        <f>+SUM(O10:T10)/1</f>
        <v>1</v>
      </c>
      <c r="V10" s="39"/>
      <c r="W10" s="40"/>
      <c r="X10" s="41"/>
      <c r="Y10" s="41"/>
      <c r="Z10" s="41"/>
      <c r="AA10" s="41"/>
      <c r="AB10" s="42"/>
      <c r="AC10" s="39"/>
      <c r="AD10" s="57" t="s">
        <v>205</v>
      </c>
      <c r="AE10" s="58"/>
    </row>
    <row r="11" spans="1:31" ht="39" customHeight="1" x14ac:dyDescent="0.25">
      <c r="A11" s="77"/>
      <c r="B11" s="77"/>
      <c r="C11" s="80"/>
      <c r="D11" s="80"/>
      <c r="E11" s="80"/>
      <c r="F11" s="22">
        <v>2</v>
      </c>
      <c r="G11" s="7" t="s">
        <v>58</v>
      </c>
      <c r="H11" s="32">
        <v>42948</v>
      </c>
      <c r="I11" s="32">
        <v>42962</v>
      </c>
      <c r="J11" s="16">
        <v>0</v>
      </c>
      <c r="K11" s="6"/>
      <c r="L11" s="33" t="s">
        <v>56</v>
      </c>
      <c r="M11" s="80"/>
      <c r="N11" s="83"/>
      <c r="O11" s="43">
        <v>0</v>
      </c>
      <c r="P11" s="44">
        <v>0</v>
      </c>
      <c r="Q11" s="44">
        <v>0</v>
      </c>
      <c r="R11" s="44">
        <v>0</v>
      </c>
      <c r="S11" s="44">
        <v>0</v>
      </c>
      <c r="T11" s="51">
        <v>0</v>
      </c>
      <c r="U11" s="49">
        <f>+SUM(O11:T11)/1</f>
        <v>0</v>
      </c>
      <c r="V11" s="39"/>
      <c r="W11" s="43"/>
      <c r="X11" s="44"/>
      <c r="Y11" s="44"/>
      <c r="Z11" s="44"/>
      <c r="AA11" s="44"/>
      <c r="AB11" s="45"/>
      <c r="AC11" s="39"/>
      <c r="AD11" s="53"/>
      <c r="AE11" s="54"/>
    </row>
    <row r="12" spans="1:31" ht="39" customHeight="1" x14ac:dyDescent="0.25">
      <c r="A12" s="77"/>
      <c r="B12" s="77"/>
      <c r="C12" s="80"/>
      <c r="D12" s="80"/>
      <c r="E12" s="80"/>
      <c r="F12" s="22">
        <v>3</v>
      </c>
      <c r="G12" s="7" t="s">
        <v>144</v>
      </c>
      <c r="H12" s="32">
        <v>42993</v>
      </c>
      <c r="I12" s="32">
        <v>43008</v>
      </c>
      <c r="J12" s="16">
        <v>0</v>
      </c>
      <c r="K12" s="6"/>
      <c r="L12" s="33" t="s">
        <v>59</v>
      </c>
      <c r="M12" s="80"/>
      <c r="N12" s="83"/>
      <c r="O12" s="43">
        <v>0</v>
      </c>
      <c r="P12" s="44">
        <v>0</v>
      </c>
      <c r="Q12" s="44">
        <v>0</v>
      </c>
      <c r="R12" s="44">
        <v>0</v>
      </c>
      <c r="S12" s="44">
        <v>0</v>
      </c>
      <c r="T12" s="51">
        <v>0</v>
      </c>
      <c r="U12" s="49">
        <f>+SUM(O12:T12)/1</f>
        <v>0</v>
      </c>
      <c r="V12" s="39"/>
      <c r="W12" s="43"/>
      <c r="X12" s="44"/>
      <c r="Y12" s="44"/>
      <c r="Z12" s="44"/>
      <c r="AA12" s="44"/>
      <c r="AB12" s="45"/>
      <c r="AC12" s="39"/>
      <c r="AD12" s="53"/>
      <c r="AE12" s="54"/>
    </row>
    <row r="13" spans="1:31" ht="39" customHeight="1" x14ac:dyDescent="0.25">
      <c r="A13" s="76">
        <v>2</v>
      </c>
      <c r="B13" s="76" t="s">
        <v>27</v>
      </c>
      <c r="C13" s="79" t="str">
        <f>IF(B13=Listas!$A$13,Listas!$C$13,IF(B13=Listas!$A$14,Listas!$C$14,IF(B13=Listas!$A$15,Listas!$C$15,IF(B13=Listas!$A$16,Listas!$C$16,IF(B13=Listas!$A$17,Listas!$C$17,IF(B13=Listas!$A$18,Listas!$C$18))))))</f>
        <v>Políticas de buen gobierno definidas e implementadas</v>
      </c>
      <c r="D13" s="79" t="s">
        <v>112</v>
      </c>
      <c r="E13" s="79">
        <v>25</v>
      </c>
      <c r="F13" s="22">
        <v>1</v>
      </c>
      <c r="G13" s="34" t="s">
        <v>117</v>
      </c>
      <c r="H13" s="32">
        <v>42795</v>
      </c>
      <c r="I13" s="32">
        <v>43084</v>
      </c>
      <c r="J13" s="6">
        <v>0</v>
      </c>
      <c r="K13" s="6"/>
      <c r="L13" s="33" t="s">
        <v>113</v>
      </c>
      <c r="M13" s="79" t="s">
        <v>43</v>
      </c>
      <c r="N13" s="82" t="s">
        <v>48</v>
      </c>
      <c r="O13" s="43">
        <v>0</v>
      </c>
      <c r="P13" s="44">
        <v>0</v>
      </c>
      <c r="Q13" s="44">
        <v>0</v>
      </c>
      <c r="R13" s="44">
        <v>0</v>
      </c>
      <c r="S13" s="44">
        <v>0</v>
      </c>
      <c r="T13" s="51">
        <v>0</v>
      </c>
      <c r="U13" s="49">
        <f>+SUM(O13:T13)/6</f>
        <v>0</v>
      </c>
      <c r="V13" s="39"/>
      <c r="W13" s="43"/>
      <c r="X13" s="44"/>
      <c r="Y13" s="44"/>
      <c r="Z13" s="44"/>
      <c r="AA13" s="44"/>
      <c r="AB13" s="45"/>
      <c r="AC13" s="39"/>
      <c r="AD13" s="53"/>
      <c r="AE13" s="54"/>
    </row>
    <row r="14" spans="1:31" ht="39" customHeight="1" x14ac:dyDescent="0.25">
      <c r="A14" s="77"/>
      <c r="B14" s="77"/>
      <c r="C14" s="80"/>
      <c r="D14" s="80"/>
      <c r="E14" s="80"/>
      <c r="F14" s="22">
        <v>2</v>
      </c>
      <c r="G14" s="34" t="s">
        <v>116</v>
      </c>
      <c r="H14" s="32">
        <v>42795</v>
      </c>
      <c r="I14" s="32">
        <v>43098</v>
      </c>
      <c r="J14" s="6">
        <v>0</v>
      </c>
      <c r="K14" s="6"/>
      <c r="L14" s="33" t="s">
        <v>113</v>
      </c>
      <c r="M14" s="80"/>
      <c r="N14" s="83"/>
      <c r="O14" s="43">
        <v>0</v>
      </c>
      <c r="P14" s="44">
        <v>0</v>
      </c>
      <c r="Q14" s="44">
        <v>1</v>
      </c>
      <c r="R14" s="44">
        <v>2</v>
      </c>
      <c r="S14" s="44">
        <v>2</v>
      </c>
      <c r="T14" s="51">
        <v>2</v>
      </c>
      <c r="U14" s="49">
        <f>+SUM(O14:T14)/18</f>
        <v>0.3888888888888889</v>
      </c>
      <c r="V14" s="39"/>
      <c r="W14" s="43"/>
      <c r="X14" s="44"/>
      <c r="Y14" s="44"/>
      <c r="Z14" s="44"/>
      <c r="AA14" s="44"/>
      <c r="AB14" s="45"/>
      <c r="AC14" s="39"/>
      <c r="AD14" s="53" t="s">
        <v>209</v>
      </c>
      <c r="AE14" s="54"/>
    </row>
    <row r="15" spans="1:31" ht="62.25" customHeight="1" x14ac:dyDescent="0.25">
      <c r="A15" s="78"/>
      <c r="B15" s="78"/>
      <c r="C15" s="81"/>
      <c r="D15" s="81"/>
      <c r="E15" s="81"/>
      <c r="F15" s="22">
        <v>3</v>
      </c>
      <c r="G15" s="34" t="s">
        <v>114</v>
      </c>
      <c r="H15" s="32">
        <v>42795</v>
      </c>
      <c r="I15" s="32">
        <v>43084</v>
      </c>
      <c r="J15" s="6">
        <v>0</v>
      </c>
      <c r="K15" s="6"/>
      <c r="L15" s="33" t="s">
        <v>115</v>
      </c>
      <c r="M15" s="81"/>
      <c r="N15" s="84"/>
      <c r="O15" s="43">
        <v>0</v>
      </c>
      <c r="P15" s="44">
        <v>0</v>
      </c>
      <c r="Q15" s="44">
        <v>0</v>
      </c>
      <c r="R15" s="44">
        <v>1</v>
      </c>
      <c r="S15" s="44">
        <v>5</v>
      </c>
      <c r="T15" s="51">
        <v>5</v>
      </c>
      <c r="U15" s="49">
        <f>+SUM(O15:T15)/SUM(O15:T15)</f>
        <v>1</v>
      </c>
      <c r="V15" s="39"/>
      <c r="W15" s="43"/>
      <c r="X15" s="44"/>
      <c r="Y15" s="44"/>
      <c r="Z15" s="44"/>
      <c r="AA15" s="44"/>
      <c r="AB15" s="45"/>
      <c r="AC15" s="39"/>
      <c r="AD15" s="53" t="s">
        <v>210</v>
      </c>
      <c r="AE15" s="54"/>
    </row>
    <row r="16" spans="1:31" ht="36.75" customHeight="1" x14ac:dyDescent="0.25">
      <c r="A16" s="76">
        <v>3</v>
      </c>
      <c r="B16" s="76" t="s">
        <v>27</v>
      </c>
      <c r="C16" s="79" t="str">
        <f>IF(B16=Listas!$A$13,Listas!$C$13,IF(B16=Listas!$A$14,Listas!$C$14,IF(B16=Listas!$A$15,Listas!$C$15,IF(B16=Listas!$A$16,Listas!$C$16,IF(B16=Listas!$A$17,Listas!$C$17,IF(B16=Listas!$A$18,Listas!$C$18))))))</f>
        <v>Políticas de buen gobierno definidas e implementadas</v>
      </c>
      <c r="D16" s="79" t="s">
        <v>60</v>
      </c>
      <c r="E16" s="79">
        <v>27</v>
      </c>
      <c r="F16" s="22">
        <v>1</v>
      </c>
      <c r="G16" s="7" t="s">
        <v>62</v>
      </c>
      <c r="H16" s="32">
        <v>42826</v>
      </c>
      <c r="I16" s="32">
        <v>43100</v>
      </c>
      <c r="J16" s="6">
        <v>0</v>
      </c>
      <c r="K16" s="6"/>
      <c r="L16" s="33" t="s">
        <v>61</v>
      </c>
      <c r="M16" s="79" t="s">
        <v>43</v>
      </c>
      <c r="N16" s="82" t="s">
        <v>48</v>
      </c>
      <c r="O16" s="43">
        <v>0</v>
      </c>
      <c r="P16" s="44">
        <v>0</v>
      </c>
      <c r="Q16" s="44">
        <v>0</v>
      </c>
      <c r="R16" s="44">
        <v>0</v>
      </c>
      <c r="S16" s="44">
        <v>0</v>
      </c>
      <c r="T16" s="51">
        <v>1</v>
      </c>
      <c r="U16" s="49">
        <f>+SUM(O16:T16)/4</f>
        <v>0.25</v>
      </c>
      <c r="V16" s="39"/>
      <c r="W16" s="43"/>
      <c r="X16" s="44"/>
      <c r="Y16" s="44"/>
      <c r="Z16" s="44"/>
      <c r="AA16" s="44"/>
      <c r="AB16" s="45"/>
      <c r="AC16" s="39"/>
      <c r="AD16" s="53" t="s">
        <v>207</v>
      </c>
      <c r="AE16" s="54"/>
    </row>
    <row r="17" spans="1:31" ht="36.75" customHeight="1" x14ac:dyDescent="0.25">
      <c r="A17" s="77"/>
      <c r="B17" s="77"/>
      <c r="C17" s="80"/>
      <c r="D17" s="80"/>
      <c r="E17" s="80"/>
      <c r="F17" s="22">
        <v>2</v>
      </c>
      <c r="G17" s="19" t="s">
        <v>63</v>
      </c>
      <c r="H17" s="32">
        <v>42826</v>
      </c>
      <c r="I17" s="32">
        <v>43100</v>
      </c>
      <c r="J17" s="6">
        <v>0</v>
      </c>
      <c r="K17" s="6"/>
      <c r="L17" s="33" t="s">
        <v>64</v>
      </c>
      <c r="M17" s="80"/>
      <c r="N17" s="83"/>
      <c r="O17" s="43">
        <v>0</v>
      </c>
      <c r="P17" s="44">
        <v>0</v>
      </c>
      <c r="Q17" s="44">
        <v>0</v>
      </c>
      <c r="R17" s="44">
        <v>0</v>
      </c>
      <c r="S17" s="44">
        <v>0</v>
      </c>
      <c r="T17" s="51">
        <v>1</v>
      </c>
      <c r="U17" s="49">
        <f>+SUM(O17:T17)/3</f>
        <v>0.33333333333333331</v>
      </c>
      <c r="V17" s="39"/>
      <c r="W17" s="43"/>
      <c r="X17" s="44"/>
      <c r="Y17" s="44"/>
      <c r="Z17" s="44"/>
      <c r="AA17" s="44"/>
      <c r="AB17" s="45"/>
      <c r="AC17" s="39"/>
      <c r="AD17" s="53" t="s">
        <v>208</v>
      </c>
      <c r="AE17" s="54"/>
    </row>
    <row r="18" spans="1:31" ht="36.75" customHeight="1" x14ac:dyDescent="0.25">
      <c r="A18" s="77"/>
      <c r="B18" s="77"/>
      <c r="C18" s="80"/>
      <c r="D18" s="80"/>
      <c r="E18" s="80"/>
      <c r="F18" s="22">
        <v>3</v>
      </c>
      <c r="G18" s="18" t="s">
        <v>68</v>
      </c>
      <c r="H18" s="32">
        <v>42917</v>
      </c>
      <c r="I18" s="32">
        <v>43100</v>
      </c>
      <c r="J18" s="6">
        <v>0</v>
      </c>
      <c r="K18" s="6"/>
      <c r="L18" s="33" t="s">
        <v>67</v>
      </c>
      <c r="M18" s="80"/>
      <c r="N18" s="83"/>
      <c r="O18" s="43">
        <v>0</v>
      </c>
      <c r="P18" s="44">
        <v>0</v>
      </c>
      <c r="Q18" s="44">
        <v>0</v>
      </c>
      <c r="R18" s="44">
        <v>0</v>
      </c>
      <c r="S18" s="44">
        <v>0</v>
      </c>
      <c r="T18" s="51">
        <v>0</v>
      </c>
      <c r="U18" s="49">
        <f>+SUM(O18:T18)/1</f>
        <v>0</v>
      </c>
      <c r="V18" s="39"/>
      <c r="W18" s="43"/>
      <c r="X18" s="44"/>
      <c r="Y18" s="44"/>
      <c r="Z18" s="44"/>
      <c r="AA18" s="44"/>
      <c r="AB18" s="45"/>
      <c r="AC18" s="39"/>
      <c r="AD18" s="53"/>
      <c r="AE18" s="54"/>
    </row>
    <row r="19" spans="1:31" ht="36.75" customHeight="1" x14ac:dyDescent="0.25">
      <c r="A19" s="77"/>
      <c r="B19" s="77"/>
      <c r="C19" s="80"/>
      <c r="D19" s="80"/>
      <c r="E19" s="80"/>
      <c r="F19" s="22">
        <v>4</v>
      </c>
      <c r="G19" s="9" t="s">
        <v>65</v>
      </c>
      <c r="H19" s="32">
        <v>42826</v>
      </c>
      <c r="I19" s="32">
        <v>43100</v>
      </c>
      <c r="J19" s="6">
        <v>0</v>
      </c>
      <c r="K19" s="6"/>
      <c r="L19" s="33" t="s">
        <v>69</v>
      </c>
      <c r="M19" s="80"/>
      <c r="N19" s="83"/>
      <c r="O19" s="43">
        <v>0</v>
      </c>
      <c r="P19" s="44">
        <v>0</v>
      </c>
      <c r="Q19" s="44">
        <v>0</v>
      </c>
      <c r="R19" s="44">
        <v>0</v>
      </c>
      <c r="S19" s="44">
        <v>0</v>
      </c>
      <c r="T19" s="51">
        <v>0</v>
      </c>
      <c r="U19" s="49">
        <f>+SUM(O19:T19)/1</f>
        <v>0</v>
      </c>
      <c r="V19" s="39"/>
      <c r="W19" s="43"/>
      <c r="X19" s="44"/>
      <c r="Y19" s="44"/>
      <c r="Z19" s="44"/>
      <c r="AA19" s="44"/>
      <c r="AB19" s="45"/>
      <c r="AC19" s="39"/>
      <c r="AD19" s="53"/>
      <c r="AE19" s="54"/>
    </row>
    <row r="20" spans="1:31" ht="36.75" customHeight="1" x14ac:dyDescent="0.25">
      <c r="A20" s="77"/>
      <c r="B20" s="77"/>
      <c r="C20" s="80"/>
      <c r="D20" s="80"/>
      <c r="E20" s="80"/>
      <c r="F20" s="22">
        <v>5</v>
      </c>
      <c r="G20" s="18" t="s">
        <v>66</v>
      </c>
      <c r="H20" s="32">
        <v>42856</v>
      </c>
      <c r="I20" s="32">
        <v>42962</v>
      </c>
      <c r="J20" s="6">
        <v>0</v>
      </c>
      <c r="K20" s="6"/>
      <c r="L20" s="33" t="s">
        <v>70</v>
      </c>
      <c r="M20" s="80"/>
      <c r="N20" s="83"/>
      <c r="O20" s="43">
        <v>0</v>
      </c>
      <c r="P20" s="44">
        <v>0</v>
      </c>
      <c r="Q20" s="44">
        <v>0</v>
      </c>
      <c r="R20" s="44">
        <v>0</v>
      </c>
      <c r="S20" s="44">
        <v>1</v>
      </c>
      <c r="T20" s="51">
        <v>0</v>
      </c>
      <c r="U20" s="49">
        <f>+SUM(O20:T20)/2</f>
        <v>0.5</v>
      </c>
      <c r="V20" s="39"/>
      <c r="W20" s="43"/>
      <c r="X20" s="44"/>
      <c r="Y20" s="44"/>
      <c r="Z20" s="44"/>
      <c r="AA20" s="44"/>
      <c r="AB20" s="45"/>
      <c r="AC20" s="39"/>
      <c r="AD20" s="57"/>
      <c r="AE20" s="58"/>
    </row>
    <row r="21" spans="1:31" ht="36.75" customHeight="1" x14ac:dyDescent="0.25">
      <c r="A21" s="77"/>
      <c r="B21" s="77"/>
      <c r="C21" s="80"/>
      <c r="D21" s="80"/>
      <c r="E21" s="80"/>
      <c r="F21" s="22">
        <v>6</v>
      </c>
      <c r="G21" s="7" t="s">
        <v>71</v>
      </c>
      <c r="H21" s="32">
        <v>42826</v>
      </c>
      <c r="I21" s="32">
        <v>43100</v>
      </c>
      <c r="J21" s="6">
        <v>0</v>
      </c>
      <c r="K21" s="6"/>
      <c r="L21" s="33" t="s">
        <v>75</v>
      </c>
      <c r="M21" s="80"/>
      <c r="N21" s="83"/>
      <c r="O21" s="43">
        <v>0</v>
      </c>
      <c r="P21" s="44">
        <v>0</v>
      </c>
      <c r="Q21" s="44">
        <v>0</v>
      </c>
      <c r="R21" s="44">
        <v>0</v>
      </c>
      <c r="S21" s="44">
        <v>0</v>
      </c>
      <c r="T21" s="51">
        <v>0</v>
      </c>
      <c r="U21" s="49">
        <f>+SUM(O21:T21)/4</f>
        <v>0</v>
      </c>
      <c r="V21" s="39"/>
      <c r="W21" s="43"/>
      <c r="X21" s="44"/>
      <c r="Y21" s="44"/>
      <c r="Z21" s="44"/>
      <c r="AA21" s="44"/>
      <c r="AB21" s="45"/>
      <c r="AC21" s="39"/>
      <c r="AD21" s="53"/>
      <c r="AE21" s="54"/>
    </row>
    <row r="22" spans="1:31" ht="36.75" customHeight="1" x14ac:dyDescent="0.25">
      <c r="A22" s="77"/>
      <c r="B22" s="77"/>
      <c r="C22" s="80"/>
      <c r="D22" s="80"/>
      <c r="E22" s="80"/>
      <c r="F22" s="22">
        <v>7</v>
      </c>
      <c r="G22" s="18" t="s">
        <v>72</v>
      </c>
      <c r="H22" s="32">
        <v>42826</v>
      </c>
      <c r="I22" s="32">
        <v>43100</v>
      </c>
      <c r="J22" s="6">
        <v>0</v>
      </c>
      <c r="K22" s="6"/>
      <c r="L22" s="33" t="s">
        <v>76</v>
      </c>
      <c r="M22" s="80"/>
      <c r="N22" s="83"/>
      <c r="O22" s="43">
        <v>0</v>
      </c>
      <c r="P22" s="44">
        <v>0</v>
      </c>
      <c r="Q22" s="44">
        <v>0</v>
      </c>
      <c r="R22" s="44">
        <v>0</v>
      </c>
      <c r="S22" s="44">
        <v>0</v>
      </c>
      <c r="T22" s="51">
        <v>0</v>
      </c>
      <c r="U22" s="49">
        <f>+SUM(O22:T22)/1</f>
        <v>0</v>
      </c>
      <c r="V22" s="39"/>
      <c r="W22" s="43"/>
      <c r="X22" s="44"/>
      <c r="Y22" s="44"/>
      <c r="Z22" s="44"/>
      <c r="AA22" s="44"/>
      <c r="AB22" s="45"/>
      <c r="AC22" s="39"/>
      <c r="AD22" s="53"/>
      <c r="AE22" s="54"/>
    </row>
    <row r="23" spans="1:31" ht="36.75" customHeight="1" x14ac:dyDescent="0.25">
      <c r="A23" s="77"/>
      <c r="B23" s="77"/>
      <c r="C23" s="80"/>
      <c r="D23" s="80"/>
      <c r="E23" s="80"/>
      <c r="F23" s="22">
        <v>8</v>
      </c>
      <c r="G23" s="18" t="s">
        <v>93</v>
      </c>
      <c r="H23" s="32">
        <v>42826</v>
      </c>
      <c r="I23" s="32">
        <v>43100</v>
      </c>
      <c r="J23" s="6">
        <v>0</v>
      </c>
      <c r="K23" s="6"/>
      <c r="L23" s="33" t="s">
        <v>94</v>
      </c>
      <c r="M23" s="80"/>
      <c r="N23" s="83"/>
      <c r="O23" s="43">
        <v>0</v>
      </c>
      <c r="P23" s="44">
        <v>0</v>
      </c>
      <c r="Q23" s="44">
        <v>0</v>
      </c>
      <c r="R23" s="44">
        <v>0</v>
      </c>
      <c r="S23" s="44">
        <v>0</v>
      </c>
      <c r="T23" s="51">
        <v>0</v>
      </c>
      <c r="U23" s="49">
        <f>+SUM(O23:T23)/1</f>
        <v>0</v>
      </c>
      <c r="V23" s="39"/>
      <c r="W23" s="43"/>
      <c r="X23" s="44"/>
      <c r="Y23" s="44"/>
      <c r="Z23" s="44"/>
      <c r="AA23" s="44"/>
      <c r="AB23" s="45"/>
      <c r="AC23" s="39"/>
      <c r="AD23" s="53"/>
      <c r="AE23" s="54"/>
    </row>
    <row r="24" spans="1:31" ht="36.75" customHeight="1" x14ac:dyDescent="0.25">
      <c r="A24" s="77"/>
      <c r="B24" s="77"/>
      <c r="C24" s="80"/>
      <c r="D24" s="80"/>
      <c r="E24" s="80"/>
      <c r="F24" s="22">
        <v>9</v>
      </c>
      <c r="G24" s="18" t="s">
        <v>95</v>
      </c>
      <c r="H24" s="32">
        <v>42826</v>
      </c>
      <c r="I24" s="32">
        <v>43100</v>
      </c>
      <c r="J24" s="6">
        <v>0</v>
      </c>
      <c r="K24" s="6"/>
      <c r="L24" s="33" t="s">
        <v>96</v>
      </c>
      <c r="M24" s="80"/>
      <c r="N24" s="83"/>
      <c r="O24" s="43">
        <v>0</v>
      </c>
      <c r="P24" s="44">
        <v>0</v>
      </c>
      <c r="Q24" s="44">
        <v>0</v>
      </c>
      <c r="R24" s="44">
        <v>0</v>
      </c>
      <c r="S24" s="44">
        <v>0</v>
      </c>
      <c r="T24" s="51">
        <v>0</v>
      </c>
      <c r="U24" s="49">
        <f>+SUM(O24:T24)/3</f>
        <v>0</v>
      </c>
      <c r="V24" s="39"/>
      <c r="W24" s="43"/>
      <c r="X24" s="44"/>
      <c r="Y24" s="44"/>
      <c r="Z24" s="44"/>
      <c r="AA24" s="44"/>
      <c r="AB24" s="45"/>
      <c r="AC24" s="39"/>
      <c r="AD24" s="53"/>
      <c r="AE24" s="54"/>
    </row>
    <row r="25" spans="1:31" ht="36.75" customHeight="1" x14ac:dyDescent="0.25">
      <c r="A25" s="77"/>
      <c r="B25" s="77"/>
      <c r="C25" s="80"/>
      <c r="D25" s="80"/>
      <c r="E25" s="80"/>
      <c r="F25" s="22">
        <v>10</v>
      </c>
      <c r="G25" s="20" t="s">
        <v>73</v>
      </c>
      <c r="H25" s="32">
        <v>42826</v>
      </c>
      <c r="I25" s="32">
        <v>43100</v>
      </c>
      <c r="J25" s="6">
        <v>0</v>
      </c>
      <c r="K25" s="6"/>
      <c r="L25" s="33" t="s">
        <v>77</v>
      </c>
      <c r="M25" s="80"/>
      <c r="N25" s="83"/>
      <c r="O25" s="43">
        <v>0</v>
      </c>
      <c r="P25" s="44">
        <v>0</v>
      </c>
      <c r="Q25" s="44">
        <v>0</v>
      </c>
      <c r="R25" s="44">
        <v>0</v>
      </c>
      <c r="S25" s="44">
        <v>0</v>
      </c>
      <c r="T25" s="51">
        <v>0</v>
      </c>
      <c r="U25" s="49">
        <f t="shared" ref="U25:U30" si="0">+SUM(O25:T25)/1</f>
        <v>0</v>
      </c>
      <c r="V25" s="39"/>
      <c r="W25" s="43"/>
      <c r="X25" s="44"/>
      <c r="Y25" s="44"/>
      <c r="Z25" s="44"/>
      <c r="AA25" s="44"/>
      <c r="AB25" s="45"/>
      <c r="AC25" s="39"/>
      <c r="AD25" s="53"/>
      <c r="AE25" s="54"/>
    </row>
    <row r="26" spans="1:31" ht="36.75" customHeight="1" x14ac:dyDescent="0.25">
      <c r="A26" s="77"/>
      <c r="B26" s="77"/>
      <c r="C26" s="80"/>
      <c r="D26" s="80"/>
      <c r="E26" s="80"/>
      <c r="F26" s="22">
        <v>11</v>
      </c>
      <c r="G26" s="20" t="s">
        <v>74</v>
      </c>
      <c r="H26" s="32">
        <v>42826</v>
      </c>
      <c r="I26" s="32">
        <v>43100</v>
      </c>
      <c r="J26" s="6">
        <v>0</v>
      </c>
      <c r="K26" s="6"/>
      <c r="L26" s="33" t="s">
        <v>78</v>
      </c>
      <c r="M26" s="80"/>
      <c r="N26" s="83"/>
      <c r="O26" s="43">
        <v>0</v>
      </c>
      <c r="P26" s="44">
        <v>0</v>
      </c>
      <c r="Q26" s="44">
        <v>0</v>
      </c>
      <c r="R26" s="44">
        <v>0</v>
      </c>
      <c r="S26" s="44">
        <v>0</v>
      </c>
      <c r="T26" s="51">
        <v>0</v>
      </c>
      <c r="U26" s="49">
        <f t="shared" si="0"/>
        <v>0</v>
      </c>
      <c r="V26" s="39"/>
      <c r="W26" s="43"/>
      <c r="X26" s="44"/>
      <c r="Y26" s="44"/>
      <c r="Z26" s="44"/>
      <c r="AA26" s="44"/>
      <c r="AB26" s="45"/>
      <c r="AC26" s="39"/>
      <c r="AD26" s="53"/>
      <c r="AE26" s="54"/>
    </row>
    <row r="27" spans="1:31" ht="36.75" customHeight="1" x14ac:dyDescent="0.25">
      <c r="A27" s="77"/>
      <c r="B27" s="77"/>
      <c r="C27" s="80"/>
      <c r="D27" s="80"/>
      <c r="E27" s="80"/>
      <c r="F27" s="22">
        <v>12</v>
      </c>
      <c r="G27" s="20" t="s">
        <v>79</v>
      </c>
      <c r="H27" s="32">
        <v>42826</v>
      </c>
      <c r="I27" s="32">
        <v>43100</v>
      </c>
      <c r="J27" s="6">
        <v>0</v>
      </c>
      <c r="K27" s="6"/>
      <c r="L27" s="33" t="s">
        <v>80</v>
      </c>
      <c r="M27" s="80"/>
      <c r="N27" s="83"/>
      <c r="O27" s="43">
        <v>0</v>
      </c>
      <c r="P27" s="44">
        <v>0</v>
      </c>
      <c r="Q27" s="44">
        <v>0</v>
      </c>
      <c r="R27" s="44">
        <v>0</v>
      </c>
      <c r="S27" s="44">
        <v>0</v>
      </c>
      <c r="T27" s="51">
        <v>0</v>
      </c>
      <c r="U27" s="49">
        <f t="shared" si="0"/>
        <v>0</v>
      </c>
      <c r="V27" s="39"/>
      <c r="W27" s="43"/>
      <c r="X27" s="44"/>
      <c r="Y27" s="44"/>
      <c r="Z27" s="44"/>
      <c r="AA27" s="44"/>
      <c r="AB27" s="45"/>
      <c r="AC27" s="39"/>
      <c r="AD27" s="53"/>
      <c r="AE27" s="54"/>
    </row>
    <row r="28" spans="1:31" ht="36.75" customHeight="1" x14ac:dyDescent="0.25">
      <c r="A28" s="77"/>
      <c r="B28" s="77"/>
      <c r="C28" s="80"/>
      <c r="D28" s="80"/>
      <c r="E28" s="80"/>
      <c r="F28" s="22">
        <v>13</v>
      </c>
      <c r="G28" s="20" t="s">
        <v>81</v>
      </c>
      <c r="H28" s="32">
        <v>42826</v>
      </c>
      <c r="I28" s="32">
        <v>43100</v>
      </c>
      <c r="J28" s="6">
        <v>0</v>
      </c>
      <c r="K28" s="6"/>
      <c r="L28" s="33" t="s">
        <v>82</v>
      </c>
      <c r="M28" s="80"/>
      <c r="N28" s="83"/>
      <c r="O28" s="43">
        <v>0</v>
      </c>
      <c r="P28" s="44">
        <v>0</v>
      </c>
      <c r="Q28" s="44">
        <v>0</v>
      </c>
      <c r="R28" s="44">
        <v>0</v>
      </c>
      <c r="S28" s="44">
        <v>0</v>
      </c>
      <c r="T28" s="51">
        <v>0</v>
      </c>
      <c r="U28" s="49">
        <f t="shared" si="0"/>
        <v>0</v>
      </c>
      <c r="V28" s="39"/>
      <c r="W28" s="43"/>
      <c r="X28" s="44"/>
      <c r="Y28" s="44"/>
      <c r="Z28" s="44"/>
      <c r="AA28" s="44"/>
      <c r="AB28" s="45"/>
      <c r="AC28" s="39"/>
      <c r="AD28" s="53"/>
      <c r="AE28" s="54"/>
    </row>
    <row r="29" spans="1:31" ht="36.75" customHeight="1" x14ac:dyDescent="0.25">
      <c r="A29" s="77"/>
      <c r="B29" s="77"/>
      <c r="C29" s="80"/>
      <c r="D29" s="80"/>
      <c r="E29" s="80"/>
      <c r="F29" s="22">
        <v>14</v>
      </c>
      <c r="G29" s="20" t="s">
        <v>84</v>
      </c>
      <c r="H29" s="32">
        <v>42826</v>
      </c>
      <c r="I29" s="32">
        <v>43100</v>
      </c>
      <c r="J29" s="6">
        <v>0</v>
      </c>
      <c r="K29" s="6"/>
      <c r="L29" s="33" t="s">
        <v>83</v>
      </c>
      <c r="M29" s="80"/>
      <c r="N29" s="83"/>
      <c r="O29" s="43">
        <v>0</v>
      </c>
      <c r="P29" s="44">
        <v>0</v>
      </c>
      <c r="Q29" s="44">
        <v>0</v>
      </c>
      <c r="R29" s="44">
        <v>0</v>
      </c>
      <c r="S29" s="44">
        <v>0</v>
      </c>
      <c r="T29" s="51">
        <v>0</v>
      </c>
      <c r="U29" s="49">
        <f t="shared" si="0"/>
        <v>0</v>
      </c>
      <c r="V29" s="39"/>
      <c r="W29" s="43"/>
      <c r="X29" s="44"/>
      <c r="Y29" s="44"/>
      <c r="Z29" s="44"/>
      <c r="AA29" s="44"/>
      <c r="AB29" s="45"/>
      <c r="AC29" s="39"/>
      <c r="AD29" s="53"/>
      <c r="AE29" s="54"/>
    </row>
    <row r="30" spans="1:31" ht="36.75" customHeight="1" x14ac:dyDescent="0.25">
      <c r="A30" s="77"/>
      <c r="B30" s="77"/>
      <c r="C30" s="80"/>
      <c r="D30" s="80"/>
      <c r="E30" s="80"/>
      <c r="F30" s="22">
        <v>15</v>
      </c>
      <c r="G30" s="9" t="s">
        <v>85</v>
      </c>
      <c r="H30" s="32">
        <v>42826</v>
      </c>
      <c r="I30" s="32">
        <v>43100</v>
      </c>
      <c r="J30" s="6">
        <v>0</v>
      </c>
      <c r="K30" s="6"/>
      <c r="L30" s="33" t="s">
        <v>86</v>
      </c>
      <c r="M30" s="80"/>
      <c r="N30" s="83"/>
      <c r="O30" s="43">
        <v>0</v>
      </c>
      <c r="P30" s="44">
        <v>0</v>
      </c>
      <c r="Q30" s="44">
        <v>0</v>
      </c>
      <c r="R30" s="44">
        <v>0</v>
      </c>
      <c r="S30" s="44">
        <v>0</v>
      </c>
      <c r="T30" s="51">
        <v>0</v>
      </c>
      <c r="U30" s="49">
        <f t="shared" si="0"/>
        <v>0</v>
      </c>
      <c r="V30" s="39"/>
      <c r="W30" s="43"/>
      <c r="X30" s="44"/>
      <c r="Y30" s="44"/>
      <c r="Z30" s="44"/>
      <c r="AA30" s="44"/>
      <c r="AB30" s="45"/>
      <c r="AC30" s="39"/>
      <c r="AD30" s="53"/>
      <c r="AE30" s="54"/>
    </row>
    <row r="31" spans="1:31" ht="36.75" customHeight="1" x14ac:dyDescent="0.25">
      <c r="A31" s="78"/>
      <c r="B31" s="78"/>
      <c r="C31" s="81"/>
      <c r="D31" s="81"/>
      <c r="E31" s="81"/>
      <c r="F31" s="22">
        <v>16</v>
      </c>
      <c r="G31" s="18" t="s">
        <v>87</v>
      </c>
      <c r="H31" s="32">
        <v>42826</v>
      </c>
      <c r="I31" s="32">
        <v>43100</v>
      </c>
      <c r="J31" s="6">
        <v>0</v>
      </c>
      <c r="K31" s="6"/>
      <c r="L31" s="33" t="s">
        <v>88</v>
      </c>
      <c r="M31" s="81"/>
      <c r="N31" s="84"/>
      <c r="O31" s="43">
        <v>0</v>
      </c>
      <c r="P31" s="44">
        <v>0</v>
      </c>
      <c r="Q31" s="44">
        <v>0</v>
      </c>
      <c r="R31" s="44">
        <v>0</v>
      </c>
      <c r="S31" s="44">
        <v>0</v>
      </c>
      <c r="T31" s="51">
        <v>0</v>
      </c>
      <c r="U31" s="49">
        <f>+SUM(O31:T31)</f>
        <v>0</v>
      </c>
      <c r="V31" s="39"/>
      <c r="W31" s="43"/>
      <c r="X31" s="44"/>
      <c r="Y31" s="44"/>
      <c r="Z31" s="44"/>
      <c r="AA31" s="44"/>
      <c r="AB31" s="45"/>
      <c r="AC31" s="39"/>
      <c r="AD31" s="53"/>
      <c r="AE31" s="54"/>
    </row>
    <row r="32" spans="1:31" ht="36.75" customHeight="1" x14ac:dyDescent="0.25">
      <c r="A32" s="76">
        <v>4</v>
      </c>
      <c r="B32" s="76" t="s">
        <v>27</v>
      </c>
      <c r="C32" s="79" t="str">
        <f>IF(B32=Listas!$A$13,Listas!$C$13,IF(B32=Listas!$A$14,Listas!$C$14,IF(B32=Listas!$A$15,Listas!$C$15,IF(B32=Listas!$A$16,Listas!$C$16,IF(B32=Listas!$A$17,Listas!$C$17,IF(B32=Listas!$A$18,Listas!$C$18))))))</f>
        <v>Políticas de buen gobierno definidas e implementadas</v>
      </c>
      <c r="D32" s="79" t="s">
        <v>118</v>
      </c>
      <c r="E32" s="79">
        <v>3</v>
      </c>
      <c r="F32" s="22">
        <v>1</v>
      </c>
      <c r="G32" s="34" t="s">
        <v>121</v>
      </c>
      <c r="H32" s="32">
        <v>42857</v>
      </c>
      <c r="I32" s="32">
        <v>43069</v>
      </c>
      <c r="J32" s="6">
        <v>0</v>
      </c>
      <c r="K32" s="6"/>
      <c r="L32" s="33" t="s">
        <v>122</v>
      </c>
      <c r="M32" s="79" t="s">
        <v>43</v>
      </c>
      <c r="N32" s="82" t="s">
        <v>48</v>
      </c>
      <c r="O32" s="43">
        <v>0</v>
      </c>
      <c r="P32" s="44">
        <v>0</v>
      </c>
      <c r="Q32" s="44">
        <v>0</v>
      </c>
      <c r="R32" s="44">
        <v>0</v>
      </c>
      <c r="S32" s="44">
        <v>0</v>
      </c>
      <c r="T32" s="51">
        <v>0</v>
      </c>
      <c r="U32" s="49">
        <f>+SUM(O32:T32)/1</f>
        <v>0</v>
      </c>
      <c r="V32" s="39"/>
      <c r="W32" s="43"/>
      <c r="X32" s="44"/>
      <c r="Y32" s="44"/>
      <c r="Z32" s="44"/>
      <c r="AA32" s="44"/>
      <c r="AB32" s="45"/>
      <c r="AC32" s="39"/>
      <c r="AD32" s="53"/>
      <c r="AE32" s="54"/>
    </row>
    <row r="33" spans="1:31" ht="36.75" customHeight="1" x14ac:dyDescent="0.25">
      <c r="A33" s="77"/>
      <c r="B33" s="77"/>
      <c r="C33" s="80"/>
      <c r="D33" s="80"/>
      <c r="E33" s="80"/>
      <c r="F33" s="22">
        <v>2</v>
      </c>
      <c r="G33" s="34" t="s">
        <v>119</v>
      </c>
      <c r="H33" s="32">
        <v>43040</v>
      </c>
      <c r="I33" s="32">
        <v>43069</v>
      </c>
      <c r="J33" s="6">
        <v>0</v>
      </c>
      <c r="K33" s="6"/>
      <c r="L33" s="33" t="s">
        <v>120</v>
      </c>
      <c r="M33" s="80"/>
      <c r="N33" s="83"/>
      <c r="O33" s="43">
        <v>0</v>
      </c>
      <c r="P33" s="44">
        <v>0</v>
      </c>
      <c r="Q33" s="44">
        <v>0</v>
      </c>
      <c r="R33" s="44">
        <v>0</v>
      </c>
      <c r="S33" s="44">
        <v>0</v>
      </c>
      <c r="T33" s="51">
        <v>0</v>
      </c>
      <c r="U33" s="49">
        <f>+SUM(O33:T33)/1</f>
        <v>0</v>
      </c>
      <c r="V33" s="39"/>
      <c r="W33" s="43"/>
      <c r="X33" s="44"/>
      <c r="Y33" s="44"/>
      <c r="Z33" s="44"/>
      <c r="AA33" s="44"/>
      <c r="AB33" s="45"/>
      <c r="AC33" s="39"/>
      <c r="AD33" s="53"/>
      <c r="AE33" s="54"/>
    </row>
    <row r="34" spans="1:31" ht="36.75" customHeight="1" x14ac:dyDescent="0.25">
      <c r="A34" s="78"/>
      <c r="B34" s="78"/>
      <c r="C34" s="81"/>
      <c r="D34" s="81"/>
      <c r="E34" s="81"/>
      <c r="F34" s="22">
        <v>3</v>
      </c>
      <c r="G34" s="34" t="s">
        <v>123</v>
      </c>
      <c r="H34" s="32">
        <v>43070</v>
      </c>
      <c r="I34" s="32">
        <v>43084</v>
      </c>
      <c r="J34" s="6">
        <v>0</v>
      </c>
      <c r="K34" s="6"/>
      <c r="L34" s="33" t="s">
        <v>124</v>
      </c>
      <c r="M34" s="81"/>
      <c r="N34" s="84"/>
      <c r="O34" s="43">
        <v>0</v>
      </c>
      <c r="P34" s="44">
        <v>0</v>
      </c>
      <c r="Q34" s="44">
        <v>0</v>
      </c>
      <c r="R34" s="44">
        <v>0</v>
      </c>
      <c r="S34" s="44">
        <v>0</v>
      </c>
      <c r="T34" s="51">
        <v>0</v>
      </c>
      <c r="U34" s="49">
        <f>+SUM(O34:T34)/1</f>
        <v>0</v>
      </c>
      <c r="V34" s="39"/>
      <c r="W34" s="43"/>
      <c r="X34" s="44"/>
      <c r="Y34" s="44"/>
      <c r="Z34" s="44"/>
      <c r="AA34" s="44"/>
      <c r="AB34" s="45"/>
      <c r="AC34" s="39"/>
      <c r="AD34" s="53"/>
      <c r="AE34" s="54"/>
    </row>
    <row r="35" spans="1:31" ht="61.5" customHeight="1" x14ac:dyDescent="0.25">
      <c r="A35" s="76">
        <v>5</v>
      </c>
      <c r="B35" s="76" t="s">
        <v>27</v>
      </c>
      <c r="C35" s="79" t="str">
        <f>IF(B35=Listas!$A$13,Listas!$C$13,IF(B35=Listas!$A$14,Listas!$C$14,IF(B35=Listas!$A$15,Listas!$C$15,IF(B35=Listas!$A$16,Listas!$C$16,IF(B35=Listas!$A$17,Listas!$C$17,IF(B35=Listas!$A$18,Listas!$C$18))))))</f>
        <v>Políticas de buen gobierno definidas e implementadas</v>
      </c>
      <c r="D35" s="79" t="s">
        <v>111</v>
      </c>
      <c r="E35" s="79">
        <v>17</v>
      </c>
      <c r="F35" s="22">
        <v>1</v>
      </c>
      <c r="G35" s="18" t="s">
        <v>107</v>
      </c>
      <c r="H35" s="32">
        <v>42826</v>
      </c>
      <c r="I35" s="32">
        <v>43100</v>
      </c>
      <c r="J35" s="6">
        <v>0</v>
      </c>
      <c r="K35" s="6"/>
      <c r="L35" s="33" t="s">
        <v>89</v>
      </c>
      <c r="M35" s="79" t="s">
        <v>43</v>
      </c>
      <c r="N35" s="82" t="s">
        <v>48</v>
      </c>
      <c r="O35" s="43">
        <v>0</v>
      </c>
      <c r="P35" s="44">
        <v>0</v>
      </c>
      <c r="Q35" s="44">
        <v>1</v>
      </c>
      <c r="R35" s="44">
        <v>0</v>
      </c>
      <c r="S35" s="44">
        <v>0</v>
      </c>
      <c r="T35" s="51">
        <v>0</v>
      </c>
      <c r="U35" s="49">
        <f>+SUM(O35:T35)/3</f>
        <v>0.33333333333333331</v>
      </c>
      <c r="V35" s="39"/>
      <c r="W35" s="43"/>
      <c r="X35" s="44"/>
      <c r="Y35" s="44"/>
      <c r="Z35" s="44"/>
      <c r="AA35" s="44"/>
      <c r="AB35" s="45"/>
      <c r="AC35" s="39"/>
      <c r="AD35" s="57"/>
      <c r="AE35" s="58"/>
    </row>
    <row r="36" spans="1:31" ht="44.25" customHeight="1" x14ac:dyDescent="0.25">
      <c r="A36" s="77"/>
      <c r="B36" s="77"/>
      <c r="C36" s="80"/>
      <c r="D36" s="80"/>
      <c r="E36" s="80"/>
      <c r="F36" s="22">
        <v>2</v>
      </c>
      <c r="G36" s="18" t="s">
        <v>211</v>
      </c>
      <c r="H36" s="32">
        <v>42826</v>
      </c>
      <c r="I36" s="32">
        <v>43100</v>
      </c>
      <c r="J36" s="6">
        <v>0</v>
      </c>
      <c r="K36" s="6"/>
      <c r="L36" s="33" t="s">
        <v>90</v>
      </c>
      <c r="M36" s="80"/>
      <c r="N36" s="83"/>
      <c r="O36" s="43">
        <v>0</v>
      </c>
      <c r="P36" s="44">
        <v>0</v>
      </c>
      <c r="Q36" s="44">
        <v>0</v>
      </c>
      <c r="R36" s="44">
        <v>0</v>
      </c>
      <c r="S36" s="44">
        <v>0</v>
      </c>
      <c r="T36" s="51">
        <v>0</v>
      </c>
      <c r="U36" s="49">
        <f>+SUM(O36:T36)/4</f>
        <v>0</v>
      </c>
      <c r="V36" s="39"/>
      <c r="W36" s="43"/>
      <c r="X36" s="44"/>
      <c r="Y36" s="44"/>
      <c r="Z36" s="44"/>
      <c r="AA36" s="44"/>
      <c r="AB36" s="45"/>
      <c r="AC36" s="39"/>
      <c r="AD36" s="53"/>
      <c r="AE36" s="54"/>
    </row>
    <row r="37" spans="1:31" ht="57" customHeight="1" x14ac:dyDescent="0.25">
      <c r="A37" s="77"/>
      <c r="B37" s="77"/>
      <c r="C37" s="80"/>
      <c r="D37" s="80"/>
      <c r="E37" s="80"/>
      <c r="F37" s="22">
        <v>3</v>
      </c>
      <c r="G37" s="18" t="s">
        <v>106</v>
      </c>
      <c r="H37" s="32">
        <v>42781</v>
      </c>
      <c r="I37" s="32">
        <v>42809</v>
      </c>
      <c r="J37" s="6">
        <v>0</v>
      </c>
      <c r="K37" s="6"/>
      <c r="L37" s="33" t="s">
        <v>91</v>
      </c>
      <c r="M37" s="80"/>
      <c r="N37" s="83"/>
      <c r="O37" s="43">
        <v>1</v>
      </c>
      <c r="P37" s="44">
        <v>0</v>
      </c>
      <c r="Q37" s="44">
        <v>0</v>
      </c>
      <c r="R37" s="44">
        <v>0</v>
      </c>
      <c r="S37" s="44">
        <v>0</v>
      </c>
      <c r="T37" s="51">
        <v>0</v>
      </c>
      <c r="U37" s="49">
        <f>+SUM(O37:T37)/1</f>
        <v>1</v>
      </c>
      <c r="V37" s="39"/>
      <c r="W37" s="43"/>
      <c r="X37" s="44"/>
      <c r="Y37" s="44"/>
      <c r="Z37" s="44"/>
      <c r="AA37" s="44"/>
      <c r="AB37" s="45"/>
      <c r="AC37" s="39"/>
      <c r="AD37" s="53"/>
      <c r="AE37" s="54"/>
    </row>
    <row r="38" spans="1:31" ht="60" customHeight="1" x14ac:dyDescent="0.25">
      <c r="A38" s="77"/>
      <c r="B38" s="77"/>
      <c r="C38" s="80"/>
      <c r="D38" s="80"/>
      <c r="E38" s="80"/>
      <c r="F38" s="22">
        <v>4</v>
      </c>
      <c r="G38" s="18" t="s">
        <v>105</v>
      </c>
      <c r="H38" s="32">
        <v>42826</v>
      </c>
      <c r="I38" s="32">
        <v>43100</v>
      </c>
      <c r="J38" s="6">
        <v>0</v>
      </c>
      <c r="K38" s="6"/>
      <c r="L38" s="33" t="s">
        <v>91</v>
      </c>
      <c r="M38" s="80"/>
      <c r="N38" s="83"/>
      <c r="O38" s="43">
        <v>0</v>
      </c>
      <c r="P38" s="44">
        <v>0</v>
      </c>
      <c r="Q38" s="44">
        <v>0</v>
      </c>
      <c r="R38" s="44">
        <v>1</v>
      </c>
      <c r="S38" s="44">
        <v>0</v>
      </c>
      <c r="T38" s="51">
        <v>0</v>
      </c>
      <c r="U38" s="49">
        <f>+SUM(O38:T38)/3</f>
        <v>0.33333333333333331</v>
      </c>
      <c r="V38" s="39"/>
      <c r="W38" s="43"/>
      <c r="X38" s="44"/>
      <c r="Y38" s="44"/>
      <c r="Z38" s="44"/>
      <c r="AA38" s="44"/>
      <c r="AB38" s="45"/>
      <c r="AC38" s="39"/>
      <c r="AD38" s="53"/>
      <c r="AE38" s="54"/>
    </row>
    <row r="39" spans="1:31" ht="44.25" customHeight="1" x14ac:dyDescent="0.25">
      <c r="A39" s="77"/>
      <c r="B39" s="77"/>
      <c r="C39" s="80"/>
      <c r="D39" s="80"/>
      <c r="E39" s="80"/>
      <c r="F39" s="22">
        <v>5</v>
      </c>
      <c r="G39" s="18" t="s">
        <v>104</v>
      </c>
      <c r="H39" s="32">
        <v>42795</v>
      </c>
      <c r="I39" s="32">
        <v>42825</v>
      </c>
      <c r="J39" s="6">
        <v>0</v>
      </c>
      <c r="K39" s="6"/>
      <c r="L39" s="33" t="s">
        <v>92</v>
      </c>
      <c r="M39" s="80"/>
      <c r="N39" s="83"/>
      <c r="O39" s="43">
        <v>0</v>
      </c>
      <c r="P39" s="44">
        <v>0</v>
      </c>
      <c r="Q39" s="44">
        <v>1</v>
      </c>
      <c r="R39" s="44">
        <v>0</v>
      </c>
      <c r="S39" s="44">
        <v>0</v>
      </c>
      <c r="T39" s="51">
        <v>0</v>
      </c>
      <c r="U39" s="49">
        <f>+SUM(O39:T39)/1</f>
        <v>1</v>
      </c>
      <c r="V39" s="39"/>
      <c r="W39" s="43"/>
      <c r="X39" s="44"/>
      <c r="Y39" s="44"/>
      <c r="Z39" s="44"/>
      <c r="AA39" s="44"/>
      <c r="AB39" s="45"/>
      <c r="AC39" s="39"/>
      <c r="AD39" s="53"/>
      <c r="AE39" s="54"/>
    </row>
    <row r="40" spans="1:31" ht="56.25" customHeight="1" x14ac:dyDescent="0.25">
      <c r="A40" s="77"/>
      <c r="B40" s="77"/>
      <c r="C40" s="80"/>
      <c r="D40" s="80"/>
      <c r="E40" s="80"/>
      <c r="F40" s="22">
        <v>6</v>
      </c>
      <c r="G40" s="18" t="s">
        <v>103</v>
      </c>
      <c r="H40" s="32">
        <v>42781</v>
      </c>
      <c r="I40" s="32">
        <v>42809</v>
      </c>
      <c r="J40" s="6">
        <v>0</v>
      </c>
      <c r="K40" s="6"/>
      <c r="L40" s="33" t="s">
        <v>92</v>
      </c>
      <c r="M40" s="80"/>
      <c r="N40" s="83"/>
      <c r="O40" s="43">
        <v>0</v>
      </c>
      <c r="P40" s="44">
        <v>1</v>
      </c>
      <c r="Q40" s="44">
        <v>0</v>
      </c>
      <c r="R40" s="44">
        <v>0</v>
      </c>
      <c r="S40" s="44">
        <v>0</v>
      </c>
      <c r="T40" s="51">
        <v>0</v>
      </c>
      <c r="U40" s="49">
        <f t="shared" ref="U40" si="1">+SUM(O40:T40)/1</f>
        <v>1</v>
      </c>
      <c r="V40" s="39"/>
      <c r="W40" s="43"/>
      <c r="X40" s="44"/>
      <c r="Y40" s="44"/>
      <c r="Z40" s="44"/>
      <c r="AA40" s="44"/>
      <c r="AB40" s="45"/>
      <c r="AC40" s="39"/>
      <c r="AD40" s="53"/>
      <c r="AE40" s="54"/>
    </row>
    <row r="41" spans="1:31" ht="57" customHeight="1" x14ac:dyDescent="0.25">
      <c r="A41" s="77"/>
      <c r="B41" s="77"/>
      <c r="C41" s="80"/>
      <c r="D41" s="80"/>
      <c r="E41" s="80"/>
      <c r="F41" s="22">
        <v>7</v>
      </c>
      <c r="G41" s="18" t="s">
        <v>102</v>
      </c>
      <c r="H41" s="32">
        <v>42781</v>
      </c>
      <c r="I41" s="32">
        <v>42809</v>
      </c>
      <c r="J41" s="6">
        <v>0</v>
      </c>
      <c r="K41" s="6"/>
      <c r="L41" s="33" t="s">
        <v>97</v>
      </c>
      <c r="M41" s="80"/>
      <c r="N41" s="83"/>
      <c r="O41" s="43">
        <v>0</v>
      </c>
      <c r="P41" s="44">
        <v>0</v>
      </c>
      <c r="Q41" s="44">
        <v>0</v>
      </c>
      <c r="R41" s="44">
        <v>0</v>
      </c>
      <c r="S41" s="44">
        <v>0</v>
      </c>
      <c r="T41" s="51">
        <v>0</v>
      </c>
      <c r="U41" s="49">
        <f>+SUM(O41:T41)/1</f>
        <v>0</v>
      </c>
      <c r="V41" s="39"/>
      <c r="W41" s="43"/>
      <c r="X41" s="44"/>
      <c r="Y41" s="44"/>
      <c r="Z41" s="44"/>
      <c r="AA41" s="44"/>
      <c r="AB41" s="45"/>
      <c r="AC41" s="39"/>
      <c r="AD41" s="53"/>
      <c r="AE41" s="54"/>
    </row>
    <row r="42" spans="1:31" ht="76.5" x14ac:dyDescent="0.25">
      <c r="A42" s="77"/>
      <c r="B42" s="77"/>
      <c r="C42" s="80"/>
      <c r="D42" s="80"/>
      <c r="E42" s="80"/>
      <c r="F42" s="22">
        <v>8</v>
      </c>
      <c r="G42" s="18" t="s">
        <v>101</v>
      </c>
      <c r="H42" s="32">
        <v>42781</v>
      </c>
      <c r="I42" s="32">
        <v>42824</v>
      </c>
      <c r="J42" s="6">
        <v>0</v>
      </c>
      <c r="K42" s="6"/>
      <c r="L42" s="33" t="s">
        <v>98</v>
      </c>
      <c r="M42" s="80"/>
      <c r="N42" s="83"/>
      <c r="O42" s="43">
        <v>0</v>
      </c>
      <c r="P42" s="44">
        <v>0</v>
      </c>
      <c r="Q42" s="44">
        <v>0</v>
      </c>
      <c r="R42" s="44">
        <v>1</v>
      </c>
      <c r="S42" s="44">
        <v>0</v>
      </c>
      <c r="T42" s="51">
        <v>0</v>
      </c>
      <c r="U42" s="49">
        <f>+SUM(O42:T42)/1</f>
        <v>1</v>
      </c>
      <c r="V42" s="39"/>
      <c r="W42" s="43"/>
      <c r="X42" s="44"/>
      <c r="Y42" s="44"/>
      <c r="Z42" s="44"/>
      <c r="AA42" s="44"/>
      <c r="AB42" s="45"/>
      <c r="AC42" s="39"/>
      <c r="AD42" s="53"/>
      <c r="AE42" s="54"/>
    </row>
    <row r="43" spans="1:31" ht="63.75" x14ac:dyDescent="0.25">
      <c r="A43" s="77"/>
      <c r="B43" s="77"/>
      <c r="C43" s="80"/>
      <c r="D43" s="80"/>
      <c r="E43" s="80"/>
      <c r="F43" s="22">
        <v>9</v>
      </c>
      <c r="G43" s="18" t="s">
        <v>100</v>
      </c>
      <c r="H43" s="32">
        <v>42917</v>
      </c>
      <c r="I43" s="32">
        <v>42977</v>
      </c>
      <c r="J43" s="6">
        <v>0</v>
      </c>
      <c r="K43" s="6"/>
      <c r="L43" s="33" t="s">
        <v>99</v>
      </c>
      <c r="M43" s="80"/>
      <c r="N43" s="83"/>
      <c r="O43" s="43">
        <v>0</v>
      </c>
      <c r="P43" s="44">
        <v>0</v>
      </c>
      <c r="Q43" s="44">
        <v>0</v>
      </c>
      <c r="R43" s="44">
        <v>0</v>
      </c>
      <c r="S43" s="44">
        <v>0</v>
      </c>
      <c r="T43" s="51">
        <v>0</v>
      </c>
      <c r="U43" s="49">
        <f>+SUM(O43:T43)/1</f>
        <v>0</v>
      </c>
      <c r="V43" s="39"/>
      <c r="W43" s="43"/>
      <c r="X43" s="44"/>
      <c r="Y43" s="44"/>
      <c r="Z43" s="44"/>
      <c r="AA43" s="44"/>
      <c r="AB43" s="45"/>
      <c r="AC43" s="39"/>
      <c r="AD43" s="53"/>
      <c r="AE43" s="54"/>
    </row>
    <row r="44" spans="1:31" ht="30" customHeight="1" x14ac:dyDescent="0.25">
      <c r="A44" s="78"/>
      <c r="B44" s="78"/>
      <c r="C44" s="81"/>
      <c r="D44" s="81"/>
      <c r="E44" s="81"/>
      <c r="F44" s="22">
        <v>10</v>
      </c>
      <c r="G44" s="18" t="s">
        <v>108</v>
      </c>
      <c r="H44" s="32">
        <v>42826</v>
      </c>
      <c r="I44" s="32">
        <v>43100</v>
      </c>
      <c r="J44" s="6">
        <v>0</v>
      </c>
      <c r="K44" s="6"/>
      <c r="L44" s="33" t="s">
        <v>109</v>
      </c>
      <c r="M44" s="81"/>
      <c r="N44" s="84"/>
      <c r="O44" s="43">
        <v>0</v>
      </c>
      <c r="P44" s="44">
        <v>0</v>
      </c>
      <c r="Q44" s="44">
        <v>0</v>
      </c>
      <c r="R44" s="44">
        <v>1</v>
      </c>
      <c r="S44" s="44">
        <v>0</v>
      </c>
      <c r="T44" s="51">
        <v>0</v>
      </c>
      <c r="U44" s="49">
        <f t="shared" ref="U44:U48" si="2">+SUM(O44:T44)/1</f>
        <v>1</v>
      </c>
      <c r="V44" s="39"/>
      <c r="W44" s="43"/>
      <c r="X44" s="44"/>
      <c r="Y44" s="44"/>
      <c r="Z44" s="44"/>
      <c r="AA44" s="44"/>
      <c r="AB44" s="45"/>
      <c r="AC44" s="39"/>
      <c r="AD44" s="53"/>
      <c r="AE44" s="54"/>
    </row>
    <row r="45" spans="1:31" ht="30" customHeight="1" x14ac:dyDescent="0.25">
      <c r="A45" s="76">
        <v>6</v>
      </c>
      <c r="B45" s="76" t="s">
        <v>27</v>
      </c>
      <c r="C45" s="79" t="str">
        <f>IF(B45=Listas!$A$13,Listas!$C$13,IF(B45=Listas!$A$14,Listas!$C$14,IF(B45=Listas!$A$15,Listas!$C$15,IF(B45=Listas!$A$16,Listas!$C$16,IF(B45=Listas!$A$17,Listas!$C$17,IF(B45=Listas!$A$18,Listas!$C$18))))))</f>
        <v>Políticas de buen gobierno definidas e implementadas</v>
      </c>
      <c r="D45" s="79" t="s">
        <v>147</v>
      </c>
      <c r="E45" s="79">
        <v>44</v>
      </c>
      <c r="F45" s="22">
        <v>1</v>
      </c>
      <c r="G45" s="7" t="s">
        <v>141</v>
      </c>
      <c r="H45" s="32">
        <v>42767</v>
      </c>
      <c r="I45" s="32">
        <v>42794</v>
      </c>
      <c r="J45" s="6">
        <v>0</v>
      </c>
      <c r="K45" s="6"/>
      <c r="L45" s="33" t="s">
        <v>125</v>
      </c>
      <c r="M45" s="85" t="s">
        <v>43</v>
      </c>
      <c r="N45" s="86" t="s">
        <v>48</v>
      </c>
      <c r="O45" s="43">
        <v>0</v>
      </c>
      <c r="P45" s="44">
        <v>0</v>
      </c>
      <c r="Q45" s="44">
        <v>1</v>
      </c>
      <c r="R45" s="44">
        <v>0</v>
      </c>
      <c r="S45" s="44">
        <v>0</v>
      </c>
      <c r="T45" s="51">
        <v>0</v>
      </c>
      <c r="U45" s="49">
        <f t="shared" si="2"/>
        <v>1</v>
      </c>
      <c r="V45" s="39"/>
      <c r="W45" s="43"/>
      <c r="X45" s="44"/>
      <c r="Y45" s="44"/>
      <c r="Z45" s="44"/>
      <c r="AA45" s="44"/>
      <c r="AB45" s="45"/>
      <c r="AC45" s="39"/>
      <c r="AD45" s="53"/>
      <c r="AE45" s="54"/>
    </row>
    <row r="46" spans="1:31" ht="30" customHeight="1" x14ac:dyDescent="0.25">
      <c r="A46" s="77"/>
      <c r="B46" s="77"/>
      <c r="C46" s="80"/>
      <c r="D46" s="80"/>
      <c r="E46" s="80"/>
      <c r="F46" s="22">
        <v>2</v>
      </c>
      <c r="G46" s="7" t="s">
        <v>126</v>
      </c>
      <c r="H46" s="32">
        <v>42795</v>
      </c>
      <c r="I46" s="32">
        <v>42825</v>
      </c>
      <c r="J46" s="6">
        <v>0</v>
      </c>
      <c r="K46" s="6"/>
      <c r="L46" s="33" t="s">
        <v>127</v>
      </c>
      <c r="M46" s="85"/>
      <c r="N46" s="86"/>
      <c r="O46" s="43">
        <v>0</v>
      </c>
      <c r="P46" s="44">
        <v>0</v>
      </c>
      <c r="Q46" s="44">
        <v>0</v>
      </c>
      <c r="R46" s="44">
        <v>0</v>
      </c>
      <c r="S46" s="44">
        <v>0</v>
      </c>
      <c r="T46" s="51">
        <v>0</v>
      </c>
      <c r="U46" s="49">
        <f t="shared" si="2"/>
        <v>0</v>
      </c>
      <c r="V46" s="39"/>
      <c r="W46" s="43"/>
      <c r="X46" s="44"/>
      <c r="Y46" s="44"/>
      <c r="Z46" s="44"/>
      <c r="AA46" s="44"/>
      <c r="AB46" s="45"/>
      <c r="AC46" s="39"/>
      <c r="AD46" s="53"/>
      <c r="AE46" s="54"/>
    </row>
    <row r="47" spans="1:31" ht="30" customHeight="1" x14ac:dyDescent="0.25">
      <c r="A47" s="77"/>
      <c r="B47" s="77"/>
      <c r="C47" s="80"/>
      <c r="D47" s="80"/>
      <c r="E47" s="80"/>
      <c r="F47" s="22">
        <v>3</v>
      </c>
      <c r="G47" s="7" t="s">
        <v>128</v>
      </c>
      <c r="H47" s="32">
        <v>42767</v>
      </c>
      <c r="I47" s="32">
        <v>42794</v>
      </c>
      <c r="J47" s="6">
        <v>0</v>
      </c>
      <c r="K47" s="6"/>
      <c r="L47" s="33" t="s">
        <v>129</v>
      </c>
      <c r="M47" s="85"/>
      <c r="N47" s="86"/>
      <c r="O47" s="43">
        <v>0</v>
      </c>
      <c r="P47" s="44">
        <v>0</v>
      </c>
      <c r="Q47" s="44">
        <v>0</v>
      </c>
      <c r="R47" s="44">
        <v>0</v>
      </c>
      <c r="S47" s="44">
        <v>0</v>
      </c>
      <c r="T47" s="51">
        <v>0</v>
      </c>
      <c r="U47" s="49">
        <f t="shared" si="2"/>
        <v>0</v>
      </c>
      <c r="V47" s="39"/>
      <c r="W47" s="43"/>
      <c r="X47" s="44"/>
      <c r="Y47" s="44"/>
      <c r="Z47" s="44"/>
      <c r="AA47" s="44"/>
      <c r="AB47" s="45"/>
      <c r="AC47" s="39"/>
      <c r="AD47" s="53"/>
      <c r="AE47" s="54"/>
    </row>
    <row r="48" spans="1:31" ht="30" customHeight="1" x14ac:dyDescent="0.25">
      <c r="A48" s="77"/>
      <c r="B48" s="77"/>
      <c r="C48" s="80"/>
      <c r="D48" s="80"/>
      <c r="E48" s="80"/>
      <c r="F48" s="22">
        <v>4</v>
      </c>
      <c r="G48" s="7" t="s">
        <v>142</v>
      </c>
      <c r="H48" s="32">
        <v>42767</v>
      </c>
      <c r="I48" s="32">
        <v>42794</v>
      </c>
      <c r="J48" s="6">
        <v>0</v>
      </c>
      <c r="K48" s="6"/>
      <c r="L48" s="33" t="s">
        <v>130</v>
      </c>
      <c r="M48" s="85"/>
      <c r="N48" s="86"/>
      <c r="O48" s="43">
        <v>0</v>
      </c>
      <c r="P48" s="44">
        <v>0</v>
      </c>
      <c r="Q48" s="44">
        <v>0</v>
      </c>
      <c r="R48" s="44">
        <v>1</v>
      </c>
      <c r="S48" s="44">
        <v>0</v>
      </c>
      <c r="T48" s="51">
        <v>0</v>
      </c>
      <c r="U48" s="49">
        <f t="shared" si="2"/>
        <v>1</v>
      </c>
      <c r="V48" s="39"/>
      <c r="W48" s="43"/>
      <c r="X48" s="44"/>
      <c r="Y48" s="44"/>
      <c r="Z48" s="44"/>
      <c r="AA48" s="44"/>
      <c r="AB48" s="45"/>
      <c r="AC48" s="39"/>
      <c r="AD48" s="53"/>
      <c r="AE48" s="54"/>
    </row>
    <row r="49" spans="1:31" ht="50.25" customHeight="1" x14ac:dyDescent="0.25">
      <c r="A49" s="77"/>
      <c r="B49" s="77"/>
      <c r="C49" s="80"/>
      <c r="D49" s="80"/>
      <c r="E49" s="80"/>
      <c r="F49" s="22">
        <v>5</v>
      </c>
      <c r="G49" s="7" t="s">
        <v>143</v>
      </c>
      <c r="H49" s="32">
        <v>42767</v>
      </c>
      <c r="I49" s="32">
        <v>42794</v>
      </c>
      <c r="J49" s="6">
        <v>0</v>
      </c>
      <c r="K49" s="6"/>
      <c r="L49" s="33" t="s">
        <v>131</v>
      </c>
      <c r="M49" s="85"/>
      <c r="N49" s="86"/>
      <c r="O49" s="43">
        <v>0</v>
      </c>
      <c r="P49" s="44">
        <v>0</v>
      </c>
      <c r="Q49" s="44">
        <v>0</v>
      </c>
      <c r="R49" s="44">
        <v>6</v>
      </c>
      <c r="S49" s="44">
        <v>0</v>
      </c>
      <c r="T49" s="51">
        <v>0</v>
      </c>
      <c r="U49" s="49">
        <f>+SUM(O49:T49)/6</f>
        <v>1</v>
      </c>
      <c r="V49" s="39"/>
      <c r="W49" s="43"/>
      <c r="X49" s="44"/>
      <c r="Y49" s="44"/>
      <c r="Z49" s="44"/>
      <c r="AA49" s="44"/>
      <c r="AB49" s="45"/>
      <c r="AC49" s="39"/>
      <c r="AD49" s="53"/>
      <c r="AE49" s="54"/>
    </row>
    <row r="50" spans="1:31" ht="30" customHeight="1" x14ac:dyDescent="0.25">
      <c r="A50" s="77"/>
      <c r="B50" s="77"/>
      <c r="C50" s="80"/>
      <c r="D50" s="80"/>
      <c r="E50" s="80"/>
      <c r="F50" s="22">
        <v>6</v>
      </c>
      <c r="G50" s="7" t="s">
        <v>132</v>
      </c>
      <c r="H50" s="32">
        <v>42826</v>
      </c>
      <c r="I50" s="32">
        <v>43098</v>
      </c>
      <c r="J50" s="6">
        <v>0</v>
      </c>
      <c r="K50" s="6"/>
      <c r="L50" s="33" t="s">
        <v>133</v>
      </c>
      <c r="M50" s="85"/>
      <c r="N50" s="86"/>
      <c r="O50" s="43">
        <v>0</v>
      </c>
      <c r="P50" s="44">
        <v>0</v>
      </c>
      <c r="Q50" s="44">
        <v>0</v>
      </c>
      <c r="R50" s="44">
        <v>1</v>
      </c>
      <c r="S50" s="44">
        <v>1</v>
      </c>
      <c r="T50" s="51">
        <v>1</v>
      </c>
      <c r="U50" s="49">
        <f>+SUM(O50:T50)/9</f>
        <v>0.33333333333333331</v>
      </c>
      <c r="V50" s="39"/>
      <c r="W50" s="43"/>
      <c r="X50" s="44"/>
      <c r="Y50" s="44"/>
      <c r="Z50" s="44"/>
      <c r="AA50" s="44"/>
      <c r="AB50" s="45"/>
      <c r="AC50" s="39"/>
      <c r="AD50" s="53" t="s">
        <v>212</v>
      </c>
      <c r="AE50" s="54"/>
    </row>
    <row r="51" spans="1:31" ht="46.5" customHeight="1" x14ac:dyDescent="0.25">
      <c r="A51" s="77"/>
      <c r="B51" s="77"/>
      <c r="C51" s="80"/>
      <c r="D51" s="80"/>
      <c r="E51" s="80"/>
      <c r="F51" s="22">
        <v>7</v>
      </c>
      <c r="G51" s="7" t="s">
        <v>145</v>
      </c>
      <c r="H51" s="32">
        <v>42826</v>
      </c>
      <c r="I51" s="32">
        <v>43098</v>
      </c>
      <c r="J51" s="6">
        <v>0</v>
      </c>
      <c r="K51" s="6"/>
      <c r="L51" s="33" t="s">
        <v>134</v>
      </c>
      <c r="M51" s="85"/>
      <c r="N51" s="86"/>
      <c r="O51" s="43">
        <v>0</v>
      </c>
      <c r="P51" s="44">
        <v>0</v>
      </c>
      <c r="Q51" s="44">
        <v>0</v>
      </c>
      <c r="R51" s="44">
        <v>0</v>
      </c>
      <c r="S51" s="44">
        <v>0</v>
      </c>
      <c r="T51" s="51">
        <v>0</v>
      </c>
      <c r="U51" s="49">
        <f>+SUM(O51:T51)/7</f>
        <v>0</v>
      </c>
      <c r="V51" s="39"/>
      <c r="W51" s="43"/>
      <c r="X51" s="44"/>
      <c r="Y51" s="44"/>
      <c r="Z51" s="44"/>
      <c r="AA51" s="44"/>
      <c r="AB51" s="45"/>
      <c r="AC51" s="39"/>
      <c r="AD51" s="53"/>
      <c r="AE51" s="54"/>
    </row>
    <row r="52" spans="1:31" ht="37.5" customHeight="1" x14ac:dyDescent="0.25">
      <c r="A52" s="77"/>
      <c r="B52" s="77"/>
      <c r="C52" s="80"/>
      <c r="D52" s="80"/>
      <c r="E52" s="80"/>
      <c r="F52" s="22">
        <v>8</v>
      </c>
      <c r="G52" s="7" t="s">
        <v>148</v>
      </c>
      <c r="H52" s="32">
        <v>42830</v>
      </c>
      <c r="I52" s="32">
        <v>43074</v>
      </c>
      <c r="J52" s="6">
        <v>0</v>
      </c>
      <c r="K52" s="6"/>
      <c r="L52" s="33" t="s">
        <v>135</v>
      </c>
      <c r="M52" s="85"/>
      <c r="N52" s="86"/>
      <c r="O52" s="43">
        <v>0</v>
      </c>
      <c r="P52" s="44">
        <v>0</v>
      </c>
      <c r="Q52" s="44">
        <v>0</v>
      </c>
      <c r="R52" s="44">
        <v>1</v>
      </c>
      <c r="S52" s="44">
        <v>1</v>
      </c>
      <c r="T52" s="51">
        <v>1</v>
      </c>
      <c r="U52" s="49">
        <f>+SUM(O52:T52)/9</f>
        <v>0.33333333333333331</v>
      </c>
      <c r="V52" s="39"/>
      <c r="W52" s="43"/>
      <c r="X52" s="44"/>
      <c r="Y52" s="44"/>
      <c r="Z52" s="44"/>
      <c r="AA52" s="44"/>
      <c r="AB52" s="45"/>
      <c r="AC52" s="39"/>
      <c r="AD52" s="53" t="s">
        <v>213</v>
      </c>
      <c r="AE52" s="54"/>
    </row>
    <row r="53" spans="1:31" ht="51" x14ac:dyDescent="0.25">
      <c r="A53" s="77"/>
      <c r="B53" s="77"/>
      <c r="C53" s="80"/>
      <c r="D53" s="80"/>
      <c r="E53" s="80"/>
      <c r="F53" s="22">
        <v>9</v>
      </c>
      <c r="G53" s="18" t="s">
        <v>136</v>
      </c>
      <c r="H53" s="32">
        <v>42767</v>
      </c>
      <c r="I53" s="32">
        <v>43098</v>
      </c>
      <c r="J53" s="6">
        <v>0</v>
      </c>
      <c r="K53" s="6"/>
      <c r="L53" s="33" t="s">
        <v>137</v>
      </c>
      <c r="M53" s="85"/>
      <c r="N53" s="86"/>
      <c r="O53" s="43">
        <v>0</v>
      </c>
      <c r="P53" s="44">
        <v>0</v>
      </c>
      <c r="Q53" s="44">
        <v>0</v>
      </c>
      <c r="R53" s="44">
        <v>0</v>
      </c>
      <c r="S53" s="44">
        <v>2</v>
      </c>
      <c r="T53" s="51">
        <v>0</v>
      </c>
      <c r="U53" s="49">
        <f>+SUM(O53:T53)/SUM(O53:T53)</f>
        <v>1</v>
      </c>
      <c r="V53" s="39"/>
      <c r="W53" s="43"/>
      <c r="X53" s="44"/>
      <c r="Y53" s="44"/>
      <c r="Z53" s="44"/>
      <c r="AA53" s="44"/>
      <c r="AB53" s="45"/>
      <c r="AC53" s="39"/>
      <c r="AD53" s="53"/>
      <c r="AE53" s="54"/>
    </row>
    <row r="54" spans="1:31" ht="37.5" customHeight="1" x14ac:dyDescent="0.25">
      <c r="A54" s="77"/>
      <c r="B54" s="77"/>
      <c r="C54" s="80"/>
      <c r="D54" s="80"/>
      <c r="E54" s="80"/>
      <c r="F54" s="22">
        <v>10</v>
      </c>
      <c r="G54" s="18" t="s">
        <v>146</v>
      </c>
      <c r="H54" s="32">
        <v>42795</v>
      </c>
      <c r="I54" s="32">
        <v>43098</v>
      </c>
      <c r="J54" s="6">
        <v>0</v>
      </c>
      <c r="K54" s="6"/>
      <c r="L54" s="33" t="s">
        <v>138</v>
      </c>
      <c r="M54" s="85"/>
      <c r="N54" s="86"/>
      <c r="O54" s="43">
        <v>0</v>
      </c>
      <c r="P54" s="44">
        <v>0</v>
      </c>
      <c r="Q54" s="44">
        <v>0</v>
      </c>
      <c r="R54" s="44">
        <v>0</v>
      </c>
      <c r="S54" s="44">
        <v>0</v>
      </c>
      <c r="T54" s="51">
        <v>0</v>
      </c>
      <c r="U54" s="49">
        <f>+SUM(O54:T54)/6</f>
        <v>0</v>
      </c>
      <c r="V54" s="39"/>
      <c r="W54" s="43"/>
      <c r="X54" s="44"/>
      <c r="Y54" s="44"/>
      <c r="Z54" s="44"/>
      <c r="AA54" s="44"/>
      <c r="AB54" s="45"/>
      <c r="AC54" s="39"/>
      <c r="AD54" s="53"/>
      <c r="AE54" s="54"/>
    </row>
    <row r="55" spans="1:31" ht="51.75" thickBot="1" x14ac:dyDescent="0.3">
      <c r="A55" s="78"/>
      <c r="B55" s="78"/>
      <c r="C55" s="81"/>
      <c r="D55" s="81"/>
      <c r="E55" s="81"/>
      <c r="F55" s="22">
        <v>11</v>
      </c>
      <c r="G55" s="18" t="s">
        <v>139</v>
      </c>
      <c r="H55" s="35">
        <v>42887</v>
      </c>
      <c r="I55" s="35">
        <v>43098</v>
      </c>
      <c r="J55" s="7">
        <v>0</v>
      </c>
      <c r="K55" s="7"/>
      <c r="L55" s="36" t="s">
        <v>140</v>
      </c>
      <c r="M55" s="85"/>
      <c r="N55" s="86"/>
      <c r="O55" s="46">
        <v>0</v>
      </c>
      <c r="P55" s="47">
        <v>0</v>
      </c>
      <c r="Q55" s="47">
        <v>0</v>
      </c>
      <c r="R55" s="47">
        <v>0</v>
      </c>
      <c r="S55" s="47">
        <v>0</v>
      </c>
      <c r="T55" s="52">
        <v>0</v>
      </c>
      <c r="U55" s="49">
        <f>+SUM(O55:T55)/2</f>
        <v>0</v>
      </c>
      <c r="V55" s="39"/>
      <c r="W55" s="46"/>
      <c r="X55" s="47"/>
      <c r="Y55" s="47"/>
      <c r="Z55" s="47"/>
      <c r="AA55" s="47"/>
      <c r="AB55" s="48"/>
      <c r="AC55" s="39"/>
      <c r="AD55" s="55"/>
      <c r="AE55" s="56"/>
    </row>
  </sheetData>
  <sheetProtection autoFilter="0"/>
  <protectedRanges>
    <protectedRange algorithmName="SHA-512" hashValue="DYb/rrAVMvpQwMk0eTejMQcWQBVCDE6+i+lBwJWmQ3kuanuvW1jPOsuXOwQU1biiZ910ChVFrhJBUy+mVWGN7g==" saltValue="dMtMVG8t5XkdDhMcI2BN5A==" spinCount="100000" sqref="O10:AE55" name="Rango1"/>
  </protectedRanges>
  <autoFilter ref="A9:AE9">
    <filterColumn colId="5" showButton="0"/>
    <filterColumn colId="29" showButton="0"/>
  </autoFilter>
  <mergeCells count="99">
    <mergeCell ref="M10:M12"/>
    <mergeCell ref="N10:N12"/>
    <mergeCell ref="M13:M15"/>
    <mergeCell ref="N13:N15"/>
    <mergeCell ref="M16:M31"/>
    <mergeCell ref="N16:N31"/>
    <mergeCell ref="M32:M34"/>
    <mergeCell ref="N32:N34"/>
    <mergeCell ref="M35:M44"/>
    <mergeCell ref="N35:N44"/>
    <mergeCell ref="M45:M55"/>
    <mergeCell ref="N45:N55"/>
    <mergeCell ref="A35:A44"/>
    <mergeCell ref="B35:B44"/>
    <mergeCell ref="C35:C44"/>
    <mergeCell ref="D35:D44"/>
    <mergeCell ref="E35:E44"/>
    <mergeCell ref="A45:A55"/>
    <mergeCell ref="B45:B55"/>
    <mergeCell ref="C45:C55"/>
    <mergeCell ref="D45:D55"/>
    <mergeCell ref="E45:E55"/>
    <mergeCell ref="A16:A31"/>
    <mergeCell ref="B16:B31"/>
    <mergeCell ref="C16:C31"/>
    <mergeCell ref="D16:D31"/>
    <mergeCell ref="E16:E31"/>
    <mergeCell ref="A32:A34"/>
    <mergeCell ref="B32:B34"/>
    <mergeCell ref="C32:C34"/>
    <mergeCell ref="D32:D34"/>
    <mergeCell ref="E32:E34"/>
    <mergeCell ref="F9:G9"/>
    <mergeCell ref="A13:A15"/>
    <mergeCell ref="B13:B15"/>
    <mergeCell ref="C13:C15"/>
    <mergeCell ref="D13:D15"/>
    <mergeCell ref="E13:E15"/>
    <mergeCell ref="A10:A12"/>
    <mergeCell ref="B10:B12"/>
    <mergeCell ref="C10:C12"/>
    <mergeCell ref="D10:D12"/>
    <mergeCell ref="E10:E12"/>
    <mergeCell ref="F7:G7"/>
    <mergeCell ref="C7:E7"/>
    <mergeCell ref="G5:J5"/>
    <mergeCell ref="D1:M1"/>
    <mergeCell ref="D2:M2"/>
    <mergeCell ref="A1:C2"/>
    <mergeCell ref="C5:F5"/>
    <mergeCell ref="O8:U8"/>
    <mergeCell ref="W8:AB8"/>
    <mergeCell ref="AD9:AE9"/>
    <mergeCell ref="AD10:AE10"/>
    <mergeCell ref="AD11:AE11"/>
    <mergeCell ref="AD12:AE12"/>
    <mergeCell ref="AD13:AE13"/>
    <mergeCell ref="AD14:AE14"/>
    <mergeCell ref="AD15:AE15"/>
    <mergeCell ref="AD16:AE16"/>
    <mergeCell ref="AD17:AE17"/>
    <mergeCell ref="AD18:AE18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D28:AE28"/>
    <mergeCell ref="AD29:AE29"/>
    <mergeCell ref="AD30:AE30"/>
    <mergeCell ref="AD31:AE31"/>
    <mergeCell ref="AD32:AE32"/>
    <mergeCell ref="AD33:AE33"/>
    <mergeCell ref="AD34:AE34"/>
    <mergeCell ref="AD35:AE35"/>
    <mergeCell ref="AD36:AE36"/>
    <mergeCell ref="AD37:AE37"/>
    <mergeCell ref="AD38:AE38"/>
    <mergeCell ref="AD39:AE39"/>
    <mergeCell ref="AD40:AE40"/>
    <mergeCell ref="AD41:AE41"/>
    <mergeCell ref="AD42:AE42"/>
    <mergeCell ref="AD43:AE43"/>
    <mergeCell ref="AD44:AE44"/>
    <mergeCell ref="AD45:AE45"/>
    <mergeCell ref="AD46:AE46"/>
    <mergeCell ref="AD52:AE52"/>
    <mergeCell ref="AD53:AE53"/>
    <mergeCell ref="AD54:AE54"/>
    <mergeCell ref="AD55:AE55"/>
    <mergeCell ref="AD47:AE47"/>
    <mergeCell ref="AD48:AE48"/>
    <mergeCell ref="AD49:AE49"/>
    <mergeCell ref="AD50:AE50"/>
    <mergeCell ref="AD51:AE51"/>
  </mergeCells>
  <dataValidations count="1">
    <dataValidation type="date" allowBlank="1" showInputMessage="1" showErrorMessage="1" sqref="H10:I55">
      <formula1>42736</formula1>
      <formula2>43100</formula2>
    </dataValidation>
  </dataValidations>
  <printOptions horizontalCentered="1" verticalCentered="1"/>
  <pageMargins left="0.23622047244094491" right="0.19685039370078741" top="0.39370078740157483" bottom="0.27559055118110237" header="0.31496062992125984" footer="0.31496062992125984"/>
  <pageSetup scale="36" orientation="portrait" copies="2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Listas!$A$13:$A$18</xm:f>
          </x14:formula1>
          <xm:sqref>B10 B13 B16 B32 B35 B45</xm:sqref>
        </x14:dataValidation>
        <x14:dataValidation type="list" allowBlank="1" showInputMessage="1" showErrorMessage="1">
          <x14:formula1>
            <xm:f>Listas!$A$34:$A$35</xm:f>
          </x14:formula1>
          <xm:sqref>N10</xm:sqref>
        </x14:dataValidation>
        <x14:dataValidation type="list" allowBlank="1" showInputMessage="1" showErrorMessage="1">
          <x14:formula1>
            <xm:f>Listas!$A$2:$A$10</xm:f>
          </x14:formula1>
          <xm:sqref>G5</xm:sqref>
        </x14:dataValidation>
        <x14:dataValidation type="list" allowBlank="1" showInputMessage="1" showErrorMessage="1">
          <x14:formula1>
            <xm:f>Listas!$A$21:$A$24</xm:f>
          </x14:formula1>
          <xm:sqref>K10:K12 K16:K31 K35:K44</xm:sqref>
        </x14:dataValidation>
        <x14:dataValidation type="list" allowBlank="1" showInputMessage="1" showErrorMessage="1">
          <x14:formula1>
            <xm:f>[1]Listas!#REF!</xm:f>
          </x14:formula1>
          <xm:sqref>K13:K15 K32:K34 K45:K55</xm:sqref>
        </x14:dataValidation>
        <x14:dataValidation type="list" allowBlank="1" showInputMessage="1" showErrorMessage="1">
          <x14:formula1>
            <xm:f>Listas1!$A$81:$A$82</xm:f>
          </x14:formula1>
          <xm:sqref>N13:N55</xm:sqref>
        </x14:dataValidation>
        <x14:dataValidation type="list" allowBlank="1" showInputMessage="1" showErrorMessage="1">
          <x14:formula1>
            <xm:f>Listas1!$A$74:$A$78</xm:f>
          </x14:formula1>
          <xm:sqref>M10:M55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43" workbookViewId="0">
      <selection activeCell="C74" sqref="C74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1" ht="16.5" x14ac:dyDescent="0.25">
      <c r="A1" s="2" t="s">
        <v>21</v>
      </c>
    </row>
    <row r="2" spans="1:1" x14ac:dyDescent="0.25">
      <c r="A2" s="1" t="s">
        <v>13</v>
      </c>
    </row>
    <row r="3" spans="1:1" x14ac:dyDescent="0.25">
      <c r="A3" s="1" t="s">
        <v>17</v>
      </c>
    </row>
    <row r="4" spans="1:1" x14ac:dyDescent="0.25">
      <c r="A4" s="1" t="s">
        <v>18</v>
      </c>
    </row>
    <row r="5" spans="1:1" x14ac:dyDescent="0.25">
      <c r="A5" s="1" t="s">
        <v>19</v>
      </c>
    </row>
    <row r="6" spans="1:1" x14ac:dyDescent="0.25">
      <c r="A6" s="1" t="s">
        <v>20</v>
      </c>
    </row>
    <row r="7" spans="1:1" x14ac:dyDescent="0.25">
      <c r="A7" s="1" t="s">
        <v>14</v>
      </c>
    </row>
    <row r="8" spans="1:1" x14ac:dyDescent="0.25">
      <c r="A8" s="1" t="s">
        <v>15</v>
      </c>
    </row>
    <row r="9" spans="1:1" x14ac:dyDescent="0.25">
      <c r="A9" s="1" t="s">
        <v>16</v>
      </c>
    </row>
    <row r="10" spans="1:1" x14ac:dyDescent="0.25">
      <c r="A10" s="1" t="s">
        <v>149</v>
      </c>
    </row>
    <row r="11" spans="1:1" x14ac:dyDescent="0.25">
      <c r="A11" s="1" t="s">
        <v>150</v>
      </c>
    </row>
    <row r="12" spans="1:1" x14ac:dyDescent="0.25">
      <c r="A12" s="1" t="s">
        <v>151</v>
      </c>
    </row>
    <row r="13" spans="1:1" x14ac:dyDescent="0.25">
      <c r="A13" s="1" t="s">
        <v>152</v>
      </c>
    </row>
    <row r="14" spans="1:1" x14ac:dyDescent="0.25">
      <c r="A14" s="1" t="s">
        <v>153</v>
      </c>
    </row>
    <row r="15" spans="1:1" x14ac:dyDescent="0.25">
      <c r="A15" s="1" t="s">
        <v>154</v>
      </c>
    </row>
    <row r="16" spans="1:1" x14ac:dyDescent="0.25">
      <c r="A16" s="1" t="s">
        <v>155</v>
      </c>
    </row>
    <row r="17" spans="1:3" x14ac:dyDescent="0.25">
      <c r="A17" s="1" t="s">
        <v>156</v>
      </c>
    </row>
    <row r="18" spans="1:3" x14ac:dyDescent="0.25">
      <c r="A18" s="5"/>
    </row>
    <row r="19" spans="1:3" ht="16.5" x14ac:dyDescent="0.25">
      <c r="A19" s="2" t="s">
        <v>34</v>
      </c>
      <c r="C19" s="2" t="s">
        <v>35</v>
      </c>
    </row>
    <row r="20" spans="1:3" ht="49.5" x14ac:dyDescent="0.25">
      <c r="A20" s="3" t="s">
        <v>22</v>
      </c>
      <c r="C20" s="3" t="s">
        <v>28</v>
      </c>
    </row>
    <row r="21" spans="1:3" ht="33" x14ac:dyDescent="0.25">
      <c r="A21" s="3" t="s">
        <v>23</v>
      </c>
      <c r="C21" s="3" t="s">
        <v>29</v>
      </c>
    </row>
    <row r="22" spans="1:3" ht="33" x14ac:dyDescent="0.25">
      <c r="A22" s="3" t="s">
        <v>24</v>
      </c>
      <c r="C22" s="3" t="s">
        <v>30</v>
      </c>
    </row>
    <row r="23" spans="1:3" ht="33" x14ac:dyDescent="0.25">
      <c r="A23" s="3" t="s">
        <v>25</v>
      </c>
      <c r="C23" s="3" t="s">
        <v>31</v>
      </c>
    </row>
    <row r="24" spans="1:3" ht="33" x14ac:dyDescent="0.25">
      <c r="A24" s="3" t="s">
        <v>26</v>
      </c>
      <c r="C24" s="3" t="s">
        <v>32</v>
      </c>
    </row>
    <row r="25" spans="1:3" ht="33" x14ac:dyDescent="0.25">
      <c r="A25" s="3" t="s">
        <v>27</v>
      </c>
      <c r="C25" s="3" t="s">
        <v>33</v>
      </c>
    </row>
    <row r="26" spans="1:3" x14ac:dyDescent="0.25">
      <c r="A26" s="5"/>
    </row>
    <row r="27" spans="1:3" ht="16.5" x14ac:dyDescent="0.25">
      <c r="A27" s="2" t="s">
        <v>37</v>
      </c>
    </row>
    <row r="28" spans="1:3" ht="49.5" x14ac:dyDescent="0.25">
      <c r="A28" s="3" t="s">
        <v>38</v>
      </c>
    </row>
    <row r="29" spans="1:3" ht="33" x14ac:dyDescent="0.25">
      <c r="A29" s="3" t="s">
        <v>40</v>
      </c>
    </row>
    <row r="30" spans="1:3" ht="33" x14ac:dyDescent="0.25">
      <c r="A30" s="3" t="s">
        <v>39</v>
      </c>
    </row>
    <row r="31" spans="1:3" ht="16.5" x14ac:dyDescent="0.25">
      <c r="A31" s="3" t="s">
        <v>50</v>
      </c>
    </row>
    <row r="32" spans="1:3" ht="16.5" x14ac:dyDescent="0.25">
      <c r="A32" s="3" t="s">
        <v>157</v>
      </c>
    </row>
    <row r="33" spans="1:1" ht="16.5" x14ac:dyDescent="0.25">
      <c r="A33" s="3" t="s">
        <v>158</v>
      </c>
    </row>
    <row r="34" spans="1:1" ht="16.5" x14ac:dyDescent="0.25">
      <c r="A34" s="3" t="s">
        <v>159</v>
      </c>
    </row>
    <row r="35" spans="1:1" ht="16.5" x14ac:dyDescent="0.25">
      <c r="A35" s="3" t="s">
        <v>160</v>
      </c>
    </row>
    <row r="36" spans="1:1" ht="16.5" x14ac:dyDescent="0.25">
      <c r="A36" s="3" t="s">
        <v>161</v>
      </c>
    </row>
    <row r="37" spans="1:1" ht="16.5" x14ac:dyDescent="0.25">
      <c r="A37" s="3" t="s">
        <v>162</v>
      </c>
    </row>
    <row r="38" spans="1:1" ht="16.5" x14ac:dyDescent="0.25">
      <c r="A38" s="3" t="s">
        <v>163</v>
      </c>
    </row>
    <row r="39" spans="1:1" ht="16.5" x14ac:dyDescent="0.25">
      <c r="A39" s="3" t="s">
        <v>164</v>
      </c>
    </row>
    <row r="40" spans="1:1" ht="16.5" x14ac:dyDescent="0.25">
      <c r="A40" s="3" t="s">
        <v>165</v>
      </c>
    </row>
    <row r="41" spans="1:1" ht="16.5" x14ac:dyDescent="0.25">
      <c r="A41" s="3" t="s">
        <v>166</v>
      </c>
    </row>
    <row r="42" spans="1:1" ht="16.5" x14ac:dyDescent="0.25">
      <c r="A42" s="3" t="s">
        <v>167</v>
      </c>
    </row>
    <row r="43" spans="1:1" ht="16.5" x14ac:dyDescent="0.25">
      <c r="A43" s="3" t="s">
        <v>168</v>
      </c>
    </row>
    <row r="44" spans="1:1" ht="16.5" x14ac:dyDescent="0.25">
      <c r="A44" s="3" t="s">
        <v>169</v>
      </c>
    </row>
    <row r="45" spans="1:1" ht="16.5" x14ac:dyDescent="0.25">
      <c r="A45" s="3" t="s">
        <v>170</v>
      </c>
    </row>
    <row r="46" spans="1:1" ht="16.5" x14ac:dyDescent="0.25">
      <c r="A46" s="3" t="s">
        <v>171</v>
      </c>
    </row>
    <row r="47" spans="1:1" ht="16.5" x14ac:dyDescent="0.25">
      <c r="A47" s="3" t="s">
        <v>172</v>
      </c>
    </row>
    <row r="48" spans="1:1" ht="16.5" x14ac:dyDescent="0.25">
      <c r="A48" s="3" t="s">
        <v>173</v>
      </c>
    </row>
    <row r="49" spans="1:1" ht="16.5" x14ac:dyDescent="0.25">
      <c r="A49" s="3" t="s">
        <v>174</v>
      </c>
    </row>
    <row r="50" spans="1:1" ht="16.5" x14ac:dyDescent="0.25">
      <c r="A50" s="3" t="s">
        <v>175</v>
      </c>
    </row>
    <row r="51" spans="1:1" ht="16.5" x14ac:dyDescent="0.25">
      <c r="A51" s="3" t="s">
        <v>176</v>
      </c>
    </row>
    <row r="52" spans="1:1" ht="16.5" x14ac:dyDescent="0.25">
      <c r="A52" s="3" t="s">
        <v>177</v>
      </c>
    </row>
    <row r="53" spans="1:1" ht="16.5" x14ac:dyDescent="0.25">
      <c r="A53" s="3" t="s">
        <v>178</v>
      </c>
    </row>
    <row r="54" spans="1:1" ht="16.5" x14ac:dyDescent="0.25">
      <c r="A54" s="3" t="s">
        <v>179</v>
      </c>
    </row>
    <row r="55" spans="1:1" ht="16.5" x14ac:dyDescent="0.25">
      <c r="A55" s="3" t="s">
        <v>180</v>
      </c>
    </row>
    <row r="56" spans="1:1" ht="16.5" x14ac:dyDescent="0.25">
      <c r="A56" s="3" t="s">
        <v>181</v>
      </c>
    </row>
    <row r="57" spans="1:1" ht="16.5" x14ac:dyDescent="0.25">
      <c r="A57" s="3" t="s">
        <v>182</v>
      </c>
    </row>
    <row r="58" spans="1:1" ht="16.5" x14ac:dyDescent="0.25">
      <c r="A58" s="3" t="s">
        <v>183</v>
      </c>
    </row>
    <row r="59" spans="1:1" ht="16.5" x14ac:dyDescent="0.25">
      <c r="A59" s="3" t="s">
        <v>184</v>
      </c>
    </row>
    <row r="60" spans="1:1" ht="16.5" x14ac:dyDescent="0.25">
      <c r="A60" s="3" t="s">
        <v>185</v>
      </c>
    </row>
    <row r="61" spans="1:1" ht="16.5" x14ac:dyDescent="0.25">
      <c r="A61" s="3" t="s">
        <v>186</v>
      </c>
    </row>
    <row r="62" spans="1:1" ht="16.5" x14ac:dyDescent="0.25">
      <c r="A62" s="3" t="s">
        <v>187</v>
      </c>
    </row>
    <row r="63" spans="1:1" ht="16.5" x14ac:dyDescent="0.25">
      <c r="A63" s="3" t="s">
        <v>188</v>
      </c>
    </row>
    <row r="64" spans="1:1" ht="16.5" x14ac:dyDescent="0.25">
      <c r="A64" s="3" t="s">
        <v>189</v>
      </c>
    </row>
    <row r="65" spans="1:1" ht="16.5" x14ac:dyDescent="0.25">
      <c r="A65" s="3" t="s">
        <v>190</v>
      </c>
    </row>
    <row r="66" spans="1:1" ht="16.5" x14ac:dyDescent="0.25">
      <c r="A66" s="3" t="s">
        <v>191</v>
      </c>
    </row>
    <row r="67" spans="1:1" ht="16.5" x14ac:dyDescent="0.25">
      <c r="A67" s="3" t="s">
        <v>192</v>
      </c>
    </row>
    <row r="68" spans="1:1" ht="16.5" x14ac:dyDescent="0.25">
      <c r="A68" s="3" t="s">
        <v>193</v>
      </c>
    </row>
    <row r="69" spans="1:1" ht="16.5" x14ac:dyDescent="0.25">
      <c r="A69" s="3" t="s">
        <v>194</v>
      </c>
    </row>
    <row r="70" spans="1:1" ht="16.5" x14ac:dyDescent="0.25">
      <c r="A70" s="3" t="s">
        <v>195</v>
      </c>
    </row>
    <row r="71" spans="1:1" ht="16.5" x14ac:dyDescent="0.25">
      <c r="A71" s="21"/>
    </row>
    <row r="73" spans="1:1" ht="16.5" x14ac:dyDescent="0.25">
      <c r="A73" s="2" t="s">
        <v>41</v>
      </c>
    </row>
    <row r="74" spans="1:1" ht="16.5" x14ac:dyDescent="0.25">
      <c r="A74" s="3" t="s">
        <v>42</v>
      </c>
    </row>
    <row r="75" spans="1:1" ht="16.5" x14ac:dyDescent="0.25">
      <c r="A75" s="3" t="s">
        <v>43</v>
      </c>
    </row>
    <row r="76" spans="1:1" ht="16.5" x14ac:dyDescent="0.25">
      <c r="A76" s="3" t="s">
        <v>44</v>
      </c>
    </row>
    <row r="77" spans="1:1" ht="16.5" x14ac:dyDescent="0.25">
      <c r="A77" s="3" t="s">
        <v>45</v>
      </c>
    </row>
    <row r="78" spans="1:1" ht="16.5" x14ac:dyDescent="0.25">
      <c r="A78" s="3" t="s">
        <v>46</v>
      </c>
    </row>
    <row r="80" spans="1:1" ht="16.5" x14ac:dyDescent="0.25">
      <c r="A80" s="2" t="s">
        <v>49</v>
      </c>
    </row>
    <row r="81" spans="1:1" ht="16.5" x14ac:dyDescent="0.25">
      <c r="A81" s="3" t="s">
        <v>47</v>
      </c>
    </row>
    <row r="82" spans="1:1" ht="16.5" x14ac:dyDescent="0.25">
      <c r="A82" s="3" t="s">
        <v>48</v>
      </c>
    </row>
  </sheetData>
  <sheetProtection algorithmName="SHA-512" hashValue="OXdXpbIM/VsM6fLXMJjkCPFI6WUsN9LLLc8hQ1x018fsdEyoEavRrZRzbgesWzziGaNxx2IQQx8isRKiZSBb8Q==" saltValue="538ppEBpOT25/FH1fcLwdw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6" sqref="A16"/>
    </sheetView>
  </sheetViews>
  <sheetFormatPr baseColWidth="10" defaultRowHeight="15" x14ac:dyDescent="0.25"/>
  <cols>
    <col min="1" max="1" width="70.5703125" style="4" customWidth="1"/>
    <col min="2" max="2" width="11.42578125" style="4"/>
    <col min="3" max="3" width="44.42578125" style="4" customWidth="1"/>
    <col min="4" max="16384" width="11.42578125" style="4"/>
  </cols>
  <sheetData>
    <row r="1" spans="1:3" ht="16.5" x14ac:dyDescent="0.25">
      <c r="A1" s="2" t="s">
        <v>21</v>
      </c>
    </row>
    <row r="2" spans="1:3" x14ac:dyDescent="0.25">
      <c r="A2" s="1" t="s">
        <v>13</v>
      </c>
    </row>
    <row r="3" spans="1:3" x14ac:dyDescent="0.25">
      <c r="A3" s="1" t="s">
        <v>17</v>
      </c>
    </row>
    <row r="4" spans="1:3" x14ac:dyDescent="0.25">
      <c r="A4" s="1" t="s">
        <v>18</v>
      </c>
    </row>
    <row r="5" spans="1:3" x14ac:dyDescent="0.25">
      <c r="A5" s="1" t="s">
        <v>19</v>
      </c>
    </row>
    <row r="6" spans="1:3" x14ac:dyDescent="0.25">
      <c r="A6" s="1" t="s">
        <v>20</v>
      </c>
    </row>
    <row r="7" spans="1:3" x14ac:dyDescent="0.25">
      <c r="A7" s="1" t="s">
        <v>14</v>
      </c>
    </row>
    <row r="8" spans="1:3" x14ac:dyDescent="0.25">
      <c r="A8" s="1" t="s">
        <v>15</v>
      </c>
    </row>
    <row r="9" spans="1:3" x14ac:dyDescent="0.25">
      <c r="A9" s="1" t="s">
        <v>16</v>
      </c>
    </row>
    <row r="10" spans="1:3" x14ac:dyDescent="0.25">
      <c r="A10" s="1" t="s">
        <v>54</v>
      </c>
    </row>
    <row r="11" spans="1:3" x14ac:dyDescent="0.25">
      <c r="A11" s="5"/>
    </row>
    <row r="12" spans="1:3" ht="16.5" x14ac:dyDescent="0.25">
      <c r="A12" s="2" t="s">
        <v>34</v>
      </c>
      <c r="C12" s="2" t="s">
        <v>35</v>
      </c>
    </row>
    <row r="13" spans="1:3" ht="49.5" x14ac:dyDescent="0.25">
      <c r="A13" s="3" t="s">
        <v>22</v>
      </c>
      <c r="C13" s="3" t="s">
        <v>28</v>
      </c>
    </row>
    <row r="14" spans="1:3" ht="33" x14ac:dyDescent="0.25">
      <c r="A14" s="3" t="s">
        <v>23</v>
      </c>
      <c r="C14" s="3" t="s">
        <v>29</v>
      </c>
    </row>
    <row r="15" spans="1:3" ht="33" x14ac:dyDescent="0.25">
      <c r="A15" s="3" t="s">
        <v>24</v>
      </c>
      <c r="C15" s="3" t="s">
        <v>30</v>
      </c>
    </row>
    <row r="16" spans="1:3" ht="33" x14ac:dyDescent="0.25">
      <c r="A16" s="3" t="s">
        <v>25</v>
      </c>
      <c r="C16" s="3" t="s">
        <v>31</v>
      </c>
    </row>
    <row r="17" spans="1:3" ht="33" x14ac:dyDescent="0.25">
      <c r="A17" s="3" t="s">
        <v>26</v>
      </c>
      <c r="C17" s="3" t="s">
        <v>32</v>
      </c>
    </row>
    <row r="18" spans="1:3" ht="33" x14ac:dyDescent="0.25">
      <c r="A18" s="3" t="s">
        <v>27</v>
      </c>
      <c r="C18" s="3" t="s">
        <v>33</v>
      </c>
    </row>
    <row r="19" spans="1:3" x14ac:dyDescent="0.25">
      <c r="A19" s="5"/>
    </row>
    <row r="20" spans="1:3" ht="16.5" x14ac:dyDescent="0.25">
      <c r="A20" s="2" t="s">
        <v>37</v>
      </c>
    </row>
    <row r="21" spans="1:3" ht="49.5" x14ac:dyDescent="0.25">
      <c r="A21" s="3" t="s">
        <v>38</v>
      </c>
    </row>
    <row r="22" spans="1:3" ht="33" x14ac:dyDescent="0.25">
      <c r="A22" s="3" t="s">
        <v>40</v>
      </c>
    </row>
    <row r="23" spans="1:3" ht="33" x14ac:dyDescent="0.25">
      <c r="A23" s="3" t="s">
        <v>39</v>
      </c>
    </row>
    <row r="24" spans="1:3" ht="16.5" x14ac:dyDescent="0.25">
      <c r="A24" s="3" t="s">
        <v>50</v>
      </c>
    </row>
    <row r="26" spans="1:3" ht="16.5" x14ac:dyDescent="0.25">
      <c r="A26" s="2" t="s">
        <v>41</v>
      </c>
    </row>
    <row r="27" spans="1:3" ht="16.5" x14ac:dyDescent="0.25">
      <c r="A27" s="3" t="s">
        <v>42</v>
      </c>
    </row>
    <row r="28" spans="1:3" ht="16.5" x14ac:dyDescent="0.25">
      <c r="A28" s="3" t="s">
        <v>43</v>
      </c>
    </row>
    <row r="29" spans="1:3" ht="16.5" x14ac:dyDescent="0.25">
      <c r="A29" s="3" t="s">
        <v>44</v>
      </c>
    </row>
    <row r="30" spans="1:3" ht="16.5" x14ac:dyDescent="0.25">
      <c r="A30" s="3" t="s">
        <v>45</v>
      </c>
    </row>
    <row r="31" spans="1:3" ht="16.5" x14ac:dyDescent="0.25">
      <c r="A31" s="3" t="s">
        <v>46</v>
      </c>
    </row>
    <row r="33" spans="1:1" ht="16.5" x14ac:dyDescent="0.25">
      <c r="A33" s="2" t="s">
        <v>49</v>
      </c>
    </row>
    <row r="34" spans="1:1" ht="16.5" x14ac:dyDescent="0.25">
      <c r="A34" s="3" t="s">
        <v>47</v>
      </c>
    </row>
    <row r="35" spans="1:1" ht="16.5" x14ac:dyDescent="0.25">
      <c r="A35" s="3" t="s">
        <v>48</v>
      </c>
    </row>
  </sheetData>
  <sheetProtection algorithmName="SHA-512" hashValue="gAmSEK84DyvZKtN6FrgR3nxKO/ko8cHgyCdpKnIPgDVMc/o3C5BCh5RHjIkx82md8WiWHSorAPal0hrJoNYUkA==" saltValue="9yMpKROxdswfMIOaAAzyzg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Control Interno</vt:lpstr>
      <vt:lpstr>Listas1</vt:lpstr>
      <vt:lpstr>Listas</vt:lpstr>
      <vt:lpstr>'Control Interno'!Área_de_impresión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lgomezg</dc:creator>
  <cp:lastModifiedBy>Lina Lucia Gomez Gomez</cp:lastModifiedBy>
  <cp:lastPrinted>2017-05-25T18:48:27Z</cp:lastPrinted>
  <dcterms:created xsi:type="dcterms:W3CDTF">2013-04-17T16:26:33Z</dcterms:created>
  <dcterms:modified xsi:type="dcterms:W3CDTF">2017-07-28T16:12:11Z</dcterms:modified>
</cp:coreProperties>
</file>