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OJA DE VIDA DEL INDICADOR\"/>
    </mc:Choice>
  </mc:AlternateContent>
  <bookViews>
    <workbookView xWindow="0" yWindow="0" windowWidth="20490" windowHeight="7755"/>
  </bookViews>
  <sheets>
    <sheet name="Control Interno" sheetId="1" r:id="rId1"/>
    <sheet name="Listas1" sheetId="3" r:id="rId2"/>
    <sheet name="Listas" sheetId="2" state="hidden" r:id="rId3"/>
  </sheets>
  <externalReferences>
    <externalReference r:id="rId4"/>
  </externalReferences>
  <definedNames>
    <definedName name="_xlnm._FilterDatabase" localSheetId="0" hidden="1">'Control Interno'!$A$9:$AK$55</definedName>
    <definedName name="_xlnm.Print_Area" localSheetId="0">'Control Interno'!$A$1:$N$53</definedName>
  </definedNames>
  <calcPr calcId="171027"/>
</workbook>
</file>

<file path=xl/calcChain.xml><?xml version="1.0" encoding="utf-8"?>
<calcChain xmlns="http://schemas.openxmlformats.org/spreadsheetml/2006/main">
  <c r="AA52" i="1" l="1"/>
  <c r="AA49" i="1"/>
  <c r="AA53" i="1"/>
  <c r="AA50" i="1"/>
  <c r="AA48" i="1"/>
  <c r="E54" i="1"/>
  <c r="AA40" i="1" l="1"/>
  <c r="AA37" i="1"/>
  <c r="AA35" i="1"/>
  <c r="AA34" i="1"/>
  <c r="AA32" i="1"/>
  <c r="AA33" i="1"/>
  <c r="AA31" i="1"/>
  <c r="AA29" i="1"/>
  <c r="AA27" i="1"/>
  <c r="AA26" i="1"/>
  <c r="AA24" i="1"/>
  <c r="AA23" i="1"/>
  <c r="AA22" i="1"/>
  <c r="AA21" i="1"/>
  <c r="AA18" i="1"/>
  <c r="AA17" i="1"/>
  <c r="AA15" i="1"/>
  <c r="AA16" i="1"/>
  <c r="AA14" i="1"/>
  <c r="AA13" i="1"/>
  <c r="AA12" i="1"/>
  <c r="AA11" i="1"/>
  <c r="AA10" i="1"/>
  <c r="AA19" i="1" l="1"/>
  <c r="AA51" i="1"/>
  <c r="AA47" i="1"/>
  <c r="AA46" i="1"/>
  <c r="AA45" i="1"/>
  <c r="AA44" i="1"/>
  <c r="AA43" i="1"/>
  <c r="AA42" i="1"/>
  <c r="AA41" i="1"/>
  <c r="AA39" i="1"/>
  <c r="AA38" i="1"/>
  <c r="AA36" i="1"/>
  <c r="AA30" i="1"/>
  <c r="AA28" i="1"/>
  <c r="AA25" i="1"/>
  <c r="AA20" i="1"/>
  <c r="C10" i="1" l="1"/>
  <c r="C16" i="1"/>
  <c r="C13" i="1"/>
  <c r="C31" i="1"/>
  <c r="C34" i="1"/>
  <c r="C44" i="1"/>
</calcChain>
</file>

<file path=xl/sharedStrings.xml><?xml version="1.0" encoding="utf-8"?>
<sst xmlns="http://schemas.openxmlformats.org/spreadsheetml/2006/main" count="320" uniqueCount="237">
  <si>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</si>
  <si>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</si>
  <si>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</si>
  <si>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</si>
  <si>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</si>
  <si>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</si>
  <si>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</si>
  <si>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</si>
  <si>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</si>
  <si>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</si>
  <si>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</si>
  <si>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</si>
  <si>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</si>
  <si>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</si>
  <si>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</si>
  <si>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</si>
  <si>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</si>
  <si>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</si>
  <si>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</si>
  <si>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</si>
  <si>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</si>
  <si>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</si>
  <si>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</si>
  <si>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</si>
  <si>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</si>
  <si>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</si>
  <si>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</si>
  <si>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</si>
  <si>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</si>
  <si>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</si>
  <si>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</si>
  <si>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</si>
  <si>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</si>
  <si>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</si>
  <si>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</si>
  <si>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</si>
  <si>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</si>
  <si>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</si>
  <si>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</si>
  <si>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</si>
  <si>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</si>
  <si>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</si>
  <si>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</si>
  <si>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</si>
  <si>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</si>
  <si>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</si>
  <si>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</si>
  <si>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</si>
  <si>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</si>
  <si>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</si>
  <si>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</si>
  <si>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</si>
  <si>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SECRETARÍA GENERAL</t>
  </si>
  <si>
    <t>Recursos Financieros requeridos
(Cifras en pesos)</t>
  </si>
  <si>
    <t>Formato de Seguimiento Mapa de Riesgos de Corrupción</t>
  </si>
  <si>
    <t>Seguimiento a Mapa de Riesgos de Corrupción con corte al 30 de abril</t>
  </si>
  <si>
    <t>Seguimiento a Mapa de Riesgos de Corrupción con corte al 31 de agosto</t>
  </si>
  <si>
    <t>Informe seguimiento Mapa de Riesgos por procesos</t>
  </si>
  <si>
    <t>EVALUACIÓN Y SEGUIMIENTO</t>
  </si>
  <si>
    <t>Informe arqueo de caja</t>
  </si>
  <si>
    <t>Realizar cuatro (4) arqueos de caja menor</t>
  </si>
  <si>
    <t>Informes seguimiento al SIGEP</t>
  </si>
  <si>
    <t>Realizar un (1) seguimiento al Plan Estratégico de la ART</t>
  </si>
  <si>
    <t>Realizar dos (2) seguimientos a las estrategias del Plan Anticorrupción y de Atención al Ciudadano</t>
  </si>
  <si>
    <t>Informe seguimiento a las  PQRS</t>
  </si>
  <si>
    <t>Realizar un (1) Informe semestral de PQRS de la Oficina Control Interno y publicarlo en la página web</t>
  </si>
  <si>
    <t>Informe seguimiento al Plan Estratégico de la ART</t>
  </si>
  <si>
    <t>Informe seguimiento al Plan Anticorrupción y de Atención al Ciudadano</t>
  </si>
  <si>
    <t>Realizar cuatro (4) seguimiento a Convenios de Cooperación</t>
  </si>
  <si>
    <t>Realizar  un (1) seguimiento a la relación de acreencias a favor de la ART   pendientes de pago</t>
  </si>
  <si>
    <t>Realizar un (1) seguimiento al Plan de Acción por Dependencias de la ART</t>
  </si>
  <si>
    <t>Realizar un (1) seguimiento a procesos disciplinarios</t>
  </si>
  <si>
    <t>Informe seguimiento Convenios de Cooperación</t>
  </si>
  <si>
    <t>Informe seguimiento al Plan de Acción por Dependencias de la ART</t>
  </si>
  <si>
    <t>Informe seguimiento a procesos disciplinarios</t>
  </si>
  <si>
    <t xml:space="preserve">Realizar un (1) Seguimiento al Plan de Eficiencia Administrativa y Cero Papel </t>
  </si>
  <si>
    <t xml:space="preserve">Informe seguimiento al Plan de Eficiencia Administrativa y Cero Papel </t>
  </si>
  <si>
    <t>Realizar un (1) seguimiento al cumplimiento de la acción de repetición del Comités de Conciliación</t>
  </si>
  <si>
    <t>Informe seguimiento al cumplimiento de la acción de repetición del Comités de Conciliación</t>
  </si>
  <si>
    <t xml:space="preserve">Informe de evaluación al cumplimiento de las obligaciones establecidas para los usuarios SIIF </t>
  </si>
  <si>
    <t xml:space="preserve">Realizar una (1) evaluación al cumplimiento de las obligaciones establecidas para los usuarios SIIF </t>
  </si>
  <si>
    <t>Realizar un (1) seguimiento al Plan de Acción Institucional de la ART</t>
  </si>
  <si>
    <t>Informe seguimiento al Plan de Acción Institucional de la ART</t>
  </si>
  <si>
    <t>Informes pormenorizados del estado del control interno</t>
  </si>
  <si>
    <t>Informes Austeridad del gasto</t>
  </si>
  <si>
    <t>Realizar un (1) seguimiento a los contratos o convenios vigentes que hayan suscrito con terceros para la Administración de Recursos de la ART</t>
  </si>
  <si>
    <t xml:space="preserve">Informe seguimiento a los contratos o convenios vigentes </t>
  </si>
  <si>
    <t>Realizar tres (3) seguimiento a la ejecución Presupuestal</t>
  </si>
  <si>
    <t>Informe seguimiento a la ejecución presupuestal</t>
  </si>
  <si>
    <t>Certificación Sistema Único de Gestión e Información Litigiosa del Estado</t>
  </si>
  <si>
    <t>Un (1) informe sobre cumplimiento de normas en materia de derechos de autor sobre software - Anual (Unidad Administrativa Especial de Derechos de Autor)</t>
  </si>
  <si>
    <t>Un (1) Informe Rendición de Cuentas CATEGORÍA CGR PERSONAL Y COSTOS</t>
  </si>
  <si>
    <t>Tres (3) Informe de la Gestión Contractual - Sistema de Información de Rendición Electrónica de la Cuenta e Informes SIRECI</t>
  </si>
  <si>
    <t>Un (1) Informe Rendición de Cuentas Fiscal -Contraloría General de la República - SIRECI - Anual</t>
  </si>
  <si>
    <t>Tres (3) Informes pormenorizados del estado del control interno de la Unidad y publicarlo en la página Web.</t>
  </si>
  <si>
    <t>Un (1) Informe Comisión Legal de Cuentas</t>
  </si>
  <si>
    <t>Oficio</t>
  </si>
  <si>
    <t>ELABORAR Y/O PRESENTAR INFORMES DE LEY A CARGO DE CONTROL INTERNO</t>
  </si>
  <si>
    <t>Actas de comité</t>
  </si>
  <si>
    <t>Listado de Asistencia</t>
  </si>
  <si>
    <t>Documento de Auto evaluación por procesos y Sistema de Control Interno Diligenciado</t>
  </si>
  <si>
    <t>Elaboración y divulgación el Plan de cultura del control</t>
  </si>
  <si>
    <t>Plan de cultura del control</t>
  </si>
  <si>
    <t>Informe</t>
  </si>
  <si>
    <t>Documento Programa anual de Auditoria Interna</t>
  </si>
  <si>
    <t>Diseñar el Plan anual de Auditorias.</t>
  </si>
  <si>
    <t>Documento Plan Anual de Auditorias</t>
  </si>
  <si>
    <t>Documento Caracterización del Proceso</t>
  </si>
  <si>
    <t>Documento Procedimientos de Evaluación.</t>
  </si>
  <si>
    <t>Realizar nueve (9) seguimientos a los indicadores de gestión</t>
  </si>
  <si>
    <t>Matriz de Seguimiento a indicadores</t>
  </si>
  <si>
    <t>Matriz de seguimiento de riesgos</t>
  </si>
  <si>
    <t>Matriz de Seguimiento al Plan de Acción</t>
  </si>
  <si>
    <t>Hacer seguimiento al trámite del 100% de los requerimientos de información de Entes Externos de Control</t>
  </si>
  <si>
    <t>Oficio remisorio</t>
  </si>
  <si>
    <t>Informe de Seguimiento</t>
  </si>
  <si>
    <t>Reportar dos (2) Actualizaciones al Normograma del proceso de Evaluación a la Oficina Asesora Jurídica</t>
  </si>
  <si>
    <t>Memorando y matriz de Normas</t>
  </si>
  <si>
    <t>Formular el Programa Anual de Auditoria Interna</t>
  </si>
  <si>
    <t>Definir el proceso de evaluación de la ART</t>
  </si>
  <si>
    <t>Establecer seis (6) procedimientos del procesos de  evaluación de la ART</t>
  </si>
  <si>
    <t>Seguimiento a Mapa de Riesgos por procesos con corte 31 de agosto</t>
  </si>
  <si>
    <t>Seis (6) Informes de seguimiento al Programa Anual de Auditoría.</t>
  </si>
  <si>
    <t>MANTENER Y MEJORAR LOS PROCESOS A CARGO DE CONTROL INTERNO</t>
  </si>
  <si>
    <t>Realizar nueve (9) reportes al avance al Plan de Acción de Control Interno.</t>
  </si>
  <si>
    <t>SECRETARÍA GENERAL - DESPACHO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</si>
  <si>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</si>
  <si>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</si>
  <si>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</si>
  <si>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</si>
  <si>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</si>
  <si>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</si>
  <si>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</si>
  <si>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</si>
  <si>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</si>
  <si>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</si>
  <si>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</si>
  <si>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</si>
  <si>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</si>
  <si>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</si>
  <si>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</si>
  <si>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</si>
  <si>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</si>
  <si>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</si>
  <si>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</si>
  <si>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</si>
  <si>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</si>
  <si>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</si>
  <si>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</si>
  <si>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</si>
  <si>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A20463. embalaje y acarreo </t>
  </si>
  <si>
    <t xml:space="preserve">A20467. transporte </t>
  </si>
  <si>
    <t xml:space="preserve">A20475. Suscripciones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</si>
  <si>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</si>
  <si>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</si>
  <si>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</si>
  <si>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</si>
  <si>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</si>
  <si>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A20487. Otros Servicios públicos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</si>
  <si>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</si>
  <si>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</si>
  <si>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</si>
  <si>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</si>
  <si>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</si>
  <si>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</si>
  <si>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</si>
  <si>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</si>
  <si>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</si>
  <si>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</si>
  <si>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</si>
  <si>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</si>
  <si>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</si>
  <si>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</si>
  <si>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</si>
  <si>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</si>
  <si>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</si>
  <si>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</si>
  <si>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</si>
  <si>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</si>
  <si>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</si>
  <si>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</si>
  <si>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</si>
  <si>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Tres (3) Informes de Austeridad del gasto y reporte al Representante Legal</t>
  </si>
  <si>
    <t>JULIO</t>
  </si>
  <si>
    <t>Un (1) certificando el cumplimiento de las obligaciones de cada uno de los usuarios del Sistema Único de Gestión e Información Litigiosa del Estado</t>
  </si>
  <si>
    <t xml:space="preserve">                          FORMATO: PLAN DE ACCIÓN</t>
  </si>
  <si>
    <t>AGOSTO</t>
  </si>
  <si>
    <t>SEPTIEMBRE</t>
  </si>
  <si>
    <t>Se realiza seguimiento de la ejecución del Plan de Acción de septiembre del  2017</t>
  </si>
  <si>
    <t>Se realizó seguimiento (18 de agosto de 2017)</t>
  </si>
  <si>
    <t>EVALUACIÓN DE LA 
GESTIÓN DEL RIESGO</t>
  </si>
  <si>
    <t>LIDERAZGO 
ESTRATÉGICO</t>
  </si>
  <si>
    <t>ENFOQUE HACIA LA PREVENCIÓN</t>
  </si>
  <si>
    <t>Una (1) evaluación del Modelo Estándar de Control Interno y Modelo Integrado de Planeación y Gestión en el FURAG</t>
  </si>
  <si>
    <t>NOTA: SE CAMBIARON LOS PRODUCTOS DE ACUERDO AL DECRETO 648  DE  2017</t>
  </si>
  <si>
    <t>Se realizó informe de seguimiento al Plan Anticorrupción, seguimiento se encuentra publicado en la página web de la ART en el link file:///C:/Users/vladimir.coy/Downloads/Seguimiento%20PAAC%20corte%2030%20abril%202017-ilovepdf-compressed.pdf, el 14 de septiembre de 2017</t>
  </si>
  <si>
    <t>Se realizó informe de seguimiento al Plan Anticorrupción, seguimiento se encuentra publicado en la página web de la ART en el link file:///C:/Users/vladimir.coy/Downloads/Seguimiento%20PAAC%20corte%2030%20abril%202017-ilovepdf-compressed.pdf, el 15 de mayo de 2017</t>
  </si>
  <si>
    <t>Actividad Cumplida</t>
  </si>
  <si>
    <t>OCTUBRE</t>
  </si>
  <si>
    <t xml:space="preserve">NOVIEMBRE </t>
  </si>
  <si>
    <t>DICIEMBRE</t>
  </si>
  <si>
    <t>Se realizó el seguimiento (17 de noviembre de 2017)</t>
  </si>
  <si>
    <t>Dos (2) Comité de Coordinación del Sistema de Control Interno</t>
  </si>
  <si>
    <t>Se realizó el segundo comité (15 de diciembre de 2017)</t>
  </si>
  <si>
    <t>Se realizó seguimiento  (19 de octubre de 2017 y  22 de noviembre de 2017)</t>
  </si>
  <si>
    <t>Se realizó el segundo comité (14 de diciembre de 2017)</t>
  </si>
  <si>
    <t>Se realizó seguimiento  (24 de octubre de 2017)</t>
  </si>
  <si>
    <t>Se realizaron los seguimientos (11 de octubre y 23 de noviembre de 2017)</t>
  </si>
  <si>
    <t>Se realizó seguimiento  (27 de noviembre de 2017)</t>
  </si>
  <si>
    <t>Se realizaron los seguimientos (3 de noviembre y 1 de diciembre de 2017)</t>
  </si>
  <si>
    <t>Se realizó seguimiento  (14 de noviembre de 2017)</t>
  </si>
  <si>
    <t>Se realizó seguimiento  (4 de diciembre de 2017)</t>
  </si>
  <si>
    <t>Se realizó seguimiento  (12 de diciembre de 2017)</t>
  </si>
  <si>
    <t>Se elaboró el 29 de noviembre de 2017</t>
  </si>
  <si>
    <t>Se diseño el 30 de noviembre de 2017</t>
  </si>
  <si>
    <t>Se realizó la seguimiento (28 de diciembre de 2017)</t>
  </si>
  <si>
    <t>Se  realizaron 3 informes, Marzo, Julio y Noviembre de 2017</t>
  </si>
  <si>
    <t>Se realizó reporte de indicador</t>
  </si>
  <si>
    <t>Hacer dos (2) seguimientos a Mapa y plan de manejo de Riesgos.</t>
  </si>
  <si>
    <t>La información se reportara  con corte a 31 de diciembre 2017 y se analiza en 2018</t>
  </si>
  <si>
    <t>Informe seguimiento  a la relación de acreencias a favor de la ART</t>
  </si>
  <si>
    <t>Se  realizaron 3 informes, octubre, Noviembre y diciembre de 2017</t>
  </si>
  <si>
    <t>Reporte envió información sistema SIRECI</t>
  </si>
  <si>
    <t>Se  realizaron 3 informes, Marzo,  Julio y Octubre de 2017</t>
  </si>
  <si>
    <t>Reporte envió información sistema CHIP</t>
  </si>
  <si>
    <t>Un (1) Informe Evaluación del Sistema de Control Interno Contable - Anual (Contaduría General de la Nación) - CHIP</t>
  </si>
  <si>
    <t>Reporte envió información sistema FURAG</t>
  </si>
  <si>
    <t>Resuelto con radicado N° 2017500002872 del 01/03/2017
Se envió el reporte el 16 de noviembre de 2017</t>
  </si>
  <si>
    <t>Reporte envió información Derechos de Autor</t>
  </si>
  <si>
    <t>Se realizó el reporte de actualización al Normograma ( septiembre y octubre  de 2017)</t>
  </si>
  <si>
    <t>Objetivo Estratégico</t>
  </si>
  <si>
    <t>Asistir a dieciocho (18) Comité de Conciliación y defensa judicial</t>
  </si>
  <si>
    <t>Se asistió a  reuniones del comité conciliación y defensa judicial los días (20 de octubre de 2017, 7, 14, 30 de noviembre de 2017)</t>
  </si>
  <si>
    <t>Acompañamiento y/o Asesorías Procesos (por demanda)</t>
  </si>
  <si>
    <t>Realizar tres (3) seguimientos al Sistema Único de Información de Personal SIGEP</t>
  </si>
  <si>
    <t>Diseñar y aplicar a los responsables de procesos autoevaluación de su gestión y Sistema de Control Interno</t>
  </si>
  <si>
    <t>Informe de Evaluación de la ejecución del Plan de cultura del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</si>
</sst>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justify" vertical="center" wrapText="1"/>
    </xf>
    <xf numFmtId="44" fontId="8" fillId="3" borderId="0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9" fontId="3" fillId="3" borderId="21" xfId="0" applyNumberFormat="1" applyFont="1" applyFill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9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9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 wrapText="1"/>
      <protection locked="0"/>
    </xf>
    <xf numFmtId="9" fontId="3" fillId="0" borderId="0" xfId="3" applyFont="1" applyAlignment="1" applyProtection="1">
      <alignment vertical="center" wrapText="1"/>
    </xf>
    <xf numFmtId="10" fontId="3" fillId="0" borderId="0" xfId="3" applyNumberFormat="1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9" fontId="2" fillId="0" borderId="0" xfId="0" applyNumberFormat="1" applyFont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14" fontId="3" fillId="12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5" xfId="0" applyFont="1" applyFill="1" applyBorder="1" applyAlignment="1" applyProtection="1">
      <alignment horizontal="center" vertical="center" wrapText="1"/>
    </xf>
    <xf numFmtId="0" fontId="11" fillId="11" borderId="26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a.gomez/AppData/Local/Microsoft/Windows/Temporary%20Internet%20Files/Content.Outlook/L20NSUX7/FORMATO%20PLAN%20DE%20ACCI&#211;N%20A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62"/>
  <sheetViews>
    <sheetView showGridLines="0" tabSelected="1" topLeftCell="X10" zoomScale="130" zoomScaleNormal="130" workbookViewId="0">
      <pane xSplit="19935"/>
      <selection activeCell="G33" sqref="G33"/>
      <selection pane="topRight" activeCell="A9" sqref="A9"/>
    </sheetView>
  </sheetViews>
  <sheetFormatPr baseColWidth="10" defaultRowHeight="12.75" x14ac:dyDescent="0.25"/>
  <cols>
    <col min="1" max="1" width="6.42578125" style="9" bestFit="1" customWidth="1"/>
    <col min="2" max="2" width="41.28515625" style="9" customWidth="1"/>
    <col min="3" max="3" width="22.7109375" style="14" hidden="1" customWidth="1"/>
    <col min="4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hidden="1" customWidth="1"/>
    <col min="9" max="9" width="13.5703125" style="9" customWidth="1"/>
    <col min="10" max="10" width="23.42578125" style="9" hidden="1" customWidth="1"/>
    <col min="11" max="12" width="25.5703125" style="9" hidden="1" customWidth="1"/>
    <col min="13" max="13" width="21.42578125" style="9" hidden="1" customWidth="1"/>
    <col min="14" max="14" width="21.140625" style="9" hidden="1" customWidth="1"/>
    <col min="15" max="15" width="13.28515625" style="9" hidden="1" customWidth="1"/>
    <col min="16" max="16" width="14.42578125" style="9" hidden="1" customWidth="1"/>
    <col min="17" max="17" width="13.140625" style="9" hidden="1" customWidth="1"/>
    <col min="18" max="19" width="11.85546875" style="9" hidden="1" customWidth="1"/>
    <col min="20" max="20" width="12.140625" style="9" hidden="1" customWidth="1"/>
    <col min="21" max="21" width="11.85546875" style="9" hidden="1" customWidth="1"/>
    <col min="22" max="22" width="13.140625" style="9" hidden="1" customWidth="1"/>
    <col min="23" max="23" width="13.28515625" style="9" hidden="1" customWidth="1"/>
    <col min="24" max="24" width="11.85546875" style="9" customWidth="1"/>
    <col min="25" max="26" width="15.140625" style="9" customWidth="1"/>
    <col min="27" max="27" width="11.42578125" style="9"/>
    <col min="28" max="28" width="1" style="9" customWidth="1"/>
    <col min="29" max="34" width="20.28515625" style="9" hidden="1" customWidth="1"/>
    <col min="35" max="35" width="1" style="9" customWidth="1"/>
    <col min="36" max="37" width="69.140625" style="9" customWidth="1"/>
    <col min="38" max="16384" width="11.42578125" style="9"/>
  </cols>
  <sheetData>
    <row r="1" spans="1:37" ht="26.25" customHeight="1" x14ac:dyDescent="0.25">
      <c r="A1" s="88"/>
      <c r="B1" s="88"/>
      <c r="C1" s="88"/>
      <c r="D1" s="87" t="s">
        <v>185</v>
      </c>
      <c r="E1" s="87"/>
      <c r="F1" s="87"/>
      <c r="G1" s="87"/>
      <c r="H1" s="87"/>
      <c r="I1" s="87"/>
      <c r="J1" s="87"/>
      <c r="K1" s="87"/>
      <c r="L1" s="87"/>
      <c r="M1" s="87"/>
    </row>
    <row r="2" spans="1:37" ht="26.25" customHeight="1" x14ac:dyDescent="0.25">
      <c r="A2" s="88"/>
      <c r="B2" s="88"/>
      <c r="C2" s="88"/>
      <c r="D2" s="87" t="s">
        <v>4</v>
      </c>
      <c r="E2" s="87"/>
      <c r="F2" s="87"/>
      <c r="G2" s="87"/>
      <c r="H2" s="87"/>
      <c r="I2" s="87"/>
      <c r="J2" s="87"/>
      <c r="K2" s="87"/>
      <c r="L2" s="87"/>
      <c r="M2" s="87"/>
    </row>
    <row r="4" spans="1:37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7" ht="27" customHeight="1" x14ac:dyDescent="0.25">
      <c r="A5" s="10"/>
      <c r="B5" s="10"/>
      <c r="C5" s="89" t="s">
        <v>50</v>
      </c>
      <c r="D5" s="89"/>
      <c r="E5" s="89"/>
      <c r="F5" s="89"/>
      <c r="G5" s="84" t="s">
        <v>19</v>
      </c>
      <c r="H5" s="85"/>
      <c r="I5" s="85"/>
      <c r="J5" s="86"/>
    </row>
    <row r="6" spans="1:37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7" ht="23.25" customHeight="1" thickBot="1" x14ac:dyDescent="0.3">
      <c r="A7" s="10"/>
      <c r="B7" s="10"/>
      <c r="C7" s="81" t="s">
        <v>2</v>
      </c>
      <c r="D7" s="82"/>
      <c r="E7" s="83"/>
      <c r="F7" s="80" t="s">
        <v>11</v>
      </c>
      <c r="G7" s="80"/>
      <c r="H7" s="8"/>
      <c r="I7" s="8"/>
      <c r="J7" s="8"/>
      <c r="K7" s="8"/>
      <c r="L7" s="8"/>
    </row>
    <row r="8" spans="1:37" ht="48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75" t="s">
        <v>172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7"/>
      <c r="AC8" s="75" t="s">
        <v>173</v>
      </c>
      <c r="AD8" s="76"/>
      <c r="AE8" s="76"/>
      <c r="AF8" s="76"/>
      <c r="AG8" s="76"/>
      <c r="AH8" s="77"/>
    </row>
    <row r="9" spans="1:37" ht="62.25" customHeight="1" thickBot="1" x14ac:dyDescent="0.3">
      <c r="A9" s="15" t="s">
        <v>0</v>
      </c>
      <c r="B9" s="15" t="s">
        <v>230</v>
      </c>
      <c r="C9" s="15" t="s">
        <v>35</v>
      </c>
      <c r="D9" s="15" t="s">
        <v>5</v>
      </c>
      <c r="E9" s="15" t="s">
        <v>51</v>
      </c>
      <c r="F9" s="90" t="s">
        <v>3</v>
      </c>
      <c r="G9" s="91"/>
      <c r="H9" s="17" t="s">
        <v>6</v>
      </c>
      <c r="I9" s="17" t="s">
        <v>7</v>
      </c>
      <c r="J9" s="17" t="s">
        <v>53</v>
      </c>
      <c r="K9" s="17" t="s">
        <v>10</v>
      </c>
      <c r="L9" s="17" t="s">
        <v>1</v>
      </c>
      <c r="M9" s="15" t="s">
        <v>8</v>
      </c>
      <c r="N9" s="31" t="s">
        <v>9</v>
      </c>
      <c r="O9" s="23" t="s">
        <v>174</v>
      </c>
      <c r="P9" s="24" t="s">
        <v>175</v>
      </c>
      <c r="Q9" s="24" t="s">
        <v>176</v>
      </c>
      <c r="R9" s="24" t="s">
        <v>177</v>
      </c>
      <c r="S9" s="25" t="s">
        <v>178</v>
      </c>
      <c r="T9" s="25" t="s">
        <v>181</v>
      </c>
      <c r="U9" s="25" t="s">
        <v>183</v>
      </c>
      <c r="V9" s="25" t="s">
        <v>186</v>
      </c>
      <c r="W9" s="25" t="s">
        <v>187</v>
      </c>
      <c r="X9" s="25" t="s">
        <v>198</v>
      </c>
      <c r="Y9" s="25" t="s">
        <v>199</v>
      </c>
      <c r="Z9" s="25" t="s">
        <v>200</v>
      </c>
      <c r="AA9" s="26" t="s">
        <v>179</v>
      </c>
      <c r="AC9" s="27" t="s">
        <v>174</v>
      </c>
      <c r="AD9" s="28" t="s">
        <v>175</v>
      </c>
      <c r="AE9" s="28" t="s">
        <v>176</v>
      </c>
      <c r="AF9" s="28" t="s">
        <v>177</v>
      </c>
      <c r="AG9" s="29" t="s">
        <v>178</v>
      </c>
      <c r="AH9" s="30" t="s">
        <v>179</v>
      </c>
      <c r="AJ9" s="78" t="s">
        <v>180</v>
      </c>
      <c r="AK9" s="79"/>
    </row>
    <row r="10" spans="1:37" ht="39" customHeight="1" thickBot="1" x14ac:dyDescent="0.3">
      <c r="A10" s="92">
        <v>1</v>
      </c>
      <c r="B10" s="92" t="s">
        <v>26</v>
      </c>
      <c r="C10" s="95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95" t="s">
        <v>190</v>
      </c>
      <c r="E10" s="95">
        <v>3</v>
      </c>
      <c r="F10" s="22">
        <v>1</v>
      </c>
      <c r="G10" s="7" t="s">
        <v>55</v>
      </c>
      <c r="H10" s="32">
        <v>42856</v>
      </c>
      <c r="I10" s="32">
        <v>42870</v>
      </c>
      <c r="J10" s="16">
        <v>0</v>
      </c>
      <c r="K10" s="6"/>
      <c r="L10" s="33" t="s">
        <v>54</v>
      </c>
      <c r="M10" s="95" t="s">
        <v>42</v>
      </c>
      <c r="N10" s="99" t="s">
        <v>46</v>
      </c>
      <c r="O10" s="36">
        <v>0</v>
      </c>
      <c r="P10" s="37">
        <v>0</v>
      </c>
      <c r="Q10" s="37">
        <v>0</v>
      </c>
      <c r="R10" s="37">
        <v>0</v>
      </c>
      <c r="S10" s="37">
        <v>1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50">
        <f>+SUM(O10:Z10)/1</f>
        <v>1</v>
      </c>
      <c r="AB10" s="35"/>
      <c r="AC10" s="36"/>
      <c r="AD10" s="37"/>
      <c r="AE10" s="37"/>
      <c r="AF10" s="37"/>
      <c r="AG10" s="37"/>
      <c r="AH10" s="38"/>
      <c r="AI10" s="35"/>
      <c r="AJ10" s="73" t="s">
        <v>196</v>
      </c>
      <c r="AK10" s="74"/>
    </row>
    <row r="11" spans="1:37" ht="39" customHeight="1" thickBot="1" x14ac:dyDescent="0.3">
      <c r="A11" s="93"/>
      <c r="B11" s="93"/>
      <c r="C11" s="96"/>
      <c r="D11" s="96"/>
      <c r="E11" s="96"/>
      <c r="F11" s="22">
        <v>2</v>
      </c>
      <c r="G11" s="66" t="s">
        <v>56</v>
      </c>
      <c r="H11" s="32">
        <v>42948</v>
      </c>
      <c r="I11" s="32">
        <v>42962</v>
      </c>
      <c r="J11" s="16">
        <v>0</v>
      </c>
      <c r="K11" s="6"/>
      <c r="L11" s="33" t="s">
        <v>54</v>
      </c>
      <c r="M11" s="96"/>
      <c r="N11" s="100"/>
      <c r="O11" s="39">
        <v>0</v>
      </c>
      <c r="P11" s="40">
        <v>0</v>
      </c>
      <c r="Q11" s="40">
        <v>0</v>
      </c>
      <c r="R11" s="40">
        <v>0</v>
      </c>
      <c r="S11" s="40">
        <v>0</v>
      </c>
      <c r="T11" s="47">
        <v>0</v>
      </c>
      <c r="U11" s="46">
        <v>0</v>
      </c>
      <c r="V11" s="46">
        <v>0</v>
      </c>
      <c r="W11" s="46">
        <v>1</v>
      </c>
      <c r="X11" s="49">
        <v>0</v>
      </c>
      <c r="Y11" s="49">
        <v>0</v>
      </c>
      <c r="Z11" s="49">
        <v>0</v>
      </c>
      <c r="AA11" s="50">
        <f>+SUM(O11:Z11)/1</f>
        <v>1</v>
      </c>
      <c r="AB11" s="35"/>
      <c r="AC11" s="39"/>
      <c r="AD11" s="40"/>
      <c r="AE11" s="40"/>
      <c r="AF11" s="40"/>
      <c r="AG11" s="40"/>
      <c r="AH11" s="41"/>
      <c r="AI11" s="35"/>
      <c r="AJ11" s="69" t="s">
        <v>195</v>
      </c>
      <c r="AK11" s="70"/>
    </row>
    <row r="12" spans="1:37" ht="39" customHeight="1" thickBot="1" x14ac:dyDescent="0.3">
      <c r="A12" s="93"/>
      <c r="B12" s="93"/>
      <c r="C12" s="96"/>
      <c r="D12" s="96"/>
      <c r="E12" s="96"/>
      <c r="F12" s="22">
        <v>3</v>
      </c>
      <c r="G12" s="7" t="s">
        <v>121</v>
      </c>
      <c r="H12" s="32">
        <v>42993</v>
      </c>
      <c r="I12" s="32">
        <v>43008</v>
      </c>
      <c r="J12" s="16">
        <v>0</v>
      </c>
      <c r="K12" s="6"/>
      <c r="L12" s="33" t="s">
        <v>57</v>
      </c>
      <c r="M12" s="96"/>
      <c r="N12" s="100"/>
      <c r="O12" s="39">
        <v>0</v>
      </c>
      <c r="P12" s="40">
        <v>0</v>
      </c>
      <c r="Q12" s="40">
        <v>0</v>
      </c>
      <c r="R12" s="40">
        <v>0</v>
      </c>
      <c r="S12" s="40">
        <v>0</v>
      </c>
      <c r="T12" s="47">
        <v>0</v>
      </c>
      <c r="U12" s="46">
        <v>0</v>
      </c>
      <c r="V12" s="46">
        <v>0</v>
      </c>
      <c r="W12" s="46">
        <v>0</v>
      </c>
      <c r="X12" s="46">
        <v>0</v>
      </c>
      <c r="Y12" s="46">
        <v>1</v>
      </c>
      <c r="Z12" s="46">
        <v>0</v>
      </c>
      <c r="AA12" s="50">
        <f>+SUM(O12:Z12)/1</f>
        <v>1</v>
      </c>
      <c r="AB12" s="35"/>
      <c r="AC12" s="39"/>
      <c r="AD12" s="40"/>
      <c r="AE12" s="40"/>
      <c r="AF12" s="40"/>
      <c r="AG12" s="40"/>
      <c r="AH12" s="41"/>
      <c r="AI12" s="35"/>
      <c r="AJ12" s="69" t="s">
        <v>201</v>
      </c>
      <c r="AK12" s="70"/>
    </row>
    <row r="13" spans="1:37" ht="39" customHeight="1" x14ac:dyDescent="0.25">
      <c r="A13" s="92">
        <v>2</v>
      </c>
      <c r="B13" s="92" t="s">
        <v>26</v>
      </c>
      <c r="C13" s="95" t="str">
        <f>IF(B13=Listas!$A$13,Listas!$C$13,IF(B13=Listas!$A$14,Listas!$C$14,IF(B13=Listas!$A$15,Listas!$C$15,IF(B13=Listas!$A$16,Listas!$C$16,IF(B13=Listas!$A$17,Listas!$C$17,IF(B13=Listas!$A$18,Listas!$C$18))))))</f>
        <v>Políticas de buen gobierno definidas e implementadas</v>
      </c>
      <c r="D13" s="95" t="s">
        <v>191</v>
      </c>
      <c r="E13" s="95">
        <v>25</v>
      </c>
      <c r="F13" s="22">
        <v>1</v>
      </c>
      <c r="G13" s="34" t="s">
        <v>202</v>
      </c>
      <c r="H13" s="32">
        <v>42795</v>
      </c>
      <c r="I13" s="32">
        <v>43084</v>
      </c>
      <c r="J13" s="16">
        <v>0</v>
      </c>
      <c r="K13" s="6"/>
      <c r="L13" s="33" t="s">
        <v>98</v>
      </c>
      <c r="M13" s="95" t="s">
        <v>42</v>
      </c>
      <c r="N13" s="99" t="s">
        <v>47</v>
      </c>
      <c r="O13" s="39">
        <v>0</v>
      </c>
      <c r="P13" s="40">
        <v>0</v>
      </c>
      <c r="Q13" s="40">
        <v>0</v>
      </c>
      <c r="R13" s="40">
        <v>0</v>
      </c>
      <c r="S13" s="40">
        <v>0</v>
      </c>
      <c r="T13" s="47">
        <v>0</v>
      </c>
      <c r="U13" s="53">
        <v>0</v>
      </c>
      <c r="V13" s="53">
        <v>1</v>
      </c>
      <c r="W13" s="53">
        <v>0</v>
      </c>
      <c r="X13" s="53">
        <v>0</v>
      </c>
      <c r="Y13" s="53">
        <v>0</v>
      </c>
      <c r="Z13" s="53">
        <v>1</v>
      </c>
      <c r="AA13" s="50">
        <f>+SUM(O13:Z13)/2</f>
        <v>1</v>
      </c>
      <c r="AB13" s="35"/>
      <c r="AC13" s="39"/>
      <c r="AD13" s="40"/>
      <c r="AE13" s="40"/>
      <c r="AF13" s="40"/>
      <c r="AG13" s="40"/>
      <c r="AH13" s="41"/>
      <c r="AI13" s="35"/>
      <c r="AJ13" s="69" t="s">
        <v>203</v>
      </c>
      <c r="AK13" s="70"/>
    </row>
    <row r="14" spans="1:37" ht="39" customHeight="1" x14ac:dyDescent="0.25">
      <c r="A14" s="93"/>
      <c r="B14" s="93"/>
      <c r="C14" s="96"/>
      <c r="D14" s="96"/>
      <c r="E14" s="96"/>
      <c r="F14" s="22">
        <v>2</v>
      </c>
      <c r="G14" s="34" t="s">
        <v>231</v>
      </c>
      <c r="H14" s="32">
        <v>42795</v>
      </c>
      <c r="I14" s="32">
        <v>43098</v>
      </c>
      <c r="J14" s="16">
        <v>0</v>
      </c>
      <c r="K14" s="6"/>
      <c r="L14" s="33" t="s">
        <v>98</v>
      </c>
      <c r="M14" s="96"/>
      <c r="N14" s="100"/>
      <c r="O14" s="39">
        <v>0</v>
      </c>
      <c r="P14" s="40">
        <v>0</v>
      </c>
      <c r="Q14" s="40">
        <v>1</v>
      </c>
      <c r="R14" s="40">
        <v>2</v>
      </c>
      <c r="S14" s="40">
        <v>2</v>
      </c>
      <c r="T14" s="47">
        <v>2</v>
      </c>
      <c r="U14" s="47">
        <v>2</v>
      </c>
      <c r="V14" s="46">
        <v>3</v>
      </c>
      <c r="W14" s="46">
        <v>1</v>
      </c>
      <c r="X14" s="46">
        <v>2</v>
      </c>
      <c r="Y14" s="46">
        <v>2</v>
      </c>
      <c r="Z14" s="46">
        <v>1</v>
      </c>
      <c r="AA14" s="48">
        <f>+SUM(O14:Z14)/18</f>
        <v>1</v>
      </c>
      <c r="AB14" s="35"/>
      <c r="AC14" s="39"/>
      <c r="AD14" s="40"/>
      <c r="AE14" s="40"/>
      <c r="AF14" s="40"/>
      <c r="AG14" s="40"/>
      <c r="AH14" s="41"/>
      <c r="AI14" s="35"/>
      <c r="AJ14" s="69" t="s">
        <v>232</v>
      </c>
      <c r="AK14" s="70"/>
    </row>
    <row r="15" spans="1:37" ht="62.25" customHeight="1" x14ac:dyDescent="0.25">
      <c r="A15" s="94"/>
      <c r="B15" s="94"/>
      <c r="C15" s="97"/>
      <c r="D15" s="97"/>
      <c r="E15" s="97"/>
      <c r="F15" s="22">
        <v>3</v>
      </c>
      <c r="G15" s="34" t="s">
        <v>233</v>
      </c>
      <c r="H15" s="32">
        <v>42795</v>
      </c>
      <c r="I15" s="32">
        <v>43084</v>
      </c>
      <c r="J15" s="16">
        <v>0</v>
      </c>
      <c r="K15" s="6"/>
      <c r="L15" s="33" t="s">
        <v>99</v>
      </c>
      <c r="M15" s="97"/>
      <c r="N15" s="101"/>
      <c r="O15" s="39">
        <v>0</v>
      </c>
      <c r="P15" s="40">
        <v>0</v>
      </c>
      <c r="Q15" s="40">
        <v>0</v>
      </c>
      <c r="R15" s="40">
        <v>1</v>
      </c>
      <c r="S15" s="40">
        <v>5</v>
      </c>
      <c r="T15" s="47">
        <v>5</v>
      </c>
      <c r="U15" s="40">
        <v>1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5">
        <f>+SUM(O15:W15)/SUM(O15:Z15)</f>
        <v>1</v>
      </c>
      <c r="AB15" s="35"/>
      <c r="AC15" s="39"/>
      <c r="AD15" s="40"/>
      <c r="AE15" s="40"/>
      <c r="AF15" s="40"/>
      <c r="AG15" s="40"/>
      <c r="AH15" s="41"/>
      <c r="AI15" s="35"/>
      <c r="AJ15" s="71" t="s">
        <v>197</v>
      </c>
      <c r="AK15" s="72"/>
    </row>
    <row r="16" spans="1:37" ht="36.75" customHeight="1" x14ac:dyDescent="0.25">
      <c r="A16" s="92">
        <v>3</v>
      </c>
      <c r="B16" s="92" t="s">
        <v>26</v>
      </c>
      <c r="C16" s="95" t="str">
        <f>IF(B16=Listas!$A$13,Listas!$C$13,IF(B16=Listas!$A$14,Listas!$C$14,IF(B16=Listas!$A$15,Listas!$C$15,IF(B16=Listas!$A$16,Listas!$C$16,IF(B16=Listas!$A$17,Listas!$C$17,IF(B16=Listas!$A$18,Listas!$C$18))))))</f>
        <v>Políticas de buen gobierno definidas e implementadas</v>
      </c>
      <c r="D16" s="95" t="s">
        <v>58</v>
      </c>
      <c r="E16" s="95">
        <v>27</v>
      </c>
      <c r="F16" s="22">
        <v>1</v>
      </c>
      <c r="G16" s="7" t="s">
        <v>60</v>
      </c>
      <c r="H16" s="32">
        <v>42826</v>
      </c>
      <c r="I16" s="32">
        <v>43100</v>
      </c>
      <c r="J16" s="16">
        <v>0</v>
      </c>
      <c r="K16" s="6"/>
      <c r="L16" s="33" t="s">
        <v>59</v>
      </c>
      <c r="M16" s="95" t="s">
        <v>42</v>
      </c>
      <c r="N16" s="99" t="s">
        <v>47</v>
      </c>
      <c r="O16" s="39">
        <v>0</v>
      </c>
      <c r="P16" s="40">
        <v>0</v>
      </c>
      <c r="Q16" s="40">
        <v>0</v>
      </c>
      <c r="R16" s="40">
        <v>0</v>
      </c>
      <c r="S16" s="40">
        <v>0</v>
      </c>
      <c r="T16" s="47">
        <v>1</v>
      </c>
      <c r="U16" s="46">
        <v>0</v>
      </c>
      <c r="V16" s="46">
        <v>0</v>
      </c>
      <c r="W16" s="46">
        <v>1</v>
      </c>
      <c r="X16" s="46">
        <v>1</v>
      </c>
      <c r="Y16" s="46">
        <v>1</v>
      </c>
      <c r="Z16" s="46">
        <v>0</v>
      </c>
      <c r="AA16" s="45">
        <f>+SUM(O16:Z16)/4</f>
        <v>1</v>
      </c>
      <c r="AB16" s="35"/>
      <c r="AC16" s="39"/>
      <c r="AD16" s="40"/>
      <c r="AE16" s="40"/>
      <c r="AF16" s="40"/>
      <c r="AG16" s="40"/>
      <c r="AH16" s="41"/>
      <c r="AI16" s="35"/>
      <c r="AJ16" s="69" t="s">
        <v>204</v>
      </c>
      <c r="AK16" s="70"/>
    </row>
    <row r="17" spans="1:37" ht="36.75" customHeight="1" x14ac:dyDescent="0.25">
      <c r="A17" s="93"/>
      <c r="B17" s="93"/>
      <c r="C17" s="96"/>
      <c r="D17" s="96"/>
      <c r="E17" s="96"/>
      <c r="F17" s="22">
        <v>2</v>
      </c>
      <c r="G17" s="19" t="s">
        <v>234</v>
      </c>
      <c r="H17" s="32">
        <v>42826</v>
      </c>
      <c r="I17" s="32">
        <v>43100</v>
      </c>
      <c r="J17" s="16">
        <v>0</v>
      </c>
      <c r="K17" s="6"/>
      <c r="L17" s="33" t="s">
        <v>61</v>
      </c>
      <c r="M17" s="96"/>
      <c r="N17" s="100"/>
      <c r="O17" s="39">
        <v>0</v>
      </c>
      <c r="P17" s="40">
        <v>0</v>
      </c>
      <c r="Q17" s="40">
        <v>0</v>
      </c>
      <c r="R17" s="40">
        <v>0</v>
      </c>
      <c r="S17" s="40">
        <v>0</v>
      </c>
      <c r="T17" s="47">
        <v>1</v>
      </c>
      <c r="U17" s="46">
        <v>0</v>
      </c>
      <c r="V17" s="46">
        <v>0</v>
      </c>
      <c r="W17" s="46">
        <v>0</v>
      </c>
      <c r="X17" s="46">
        <v>0</v>
      </c>
      <c r="Y17" s="46">
        <v>2</v>
      </c>
      <c r="Z17" s="46">
        <v>0</v>
      </c>
      <c r="AA17" s="45">
        <f>+SUM(O17:Z17)/3</f>
        <v>1</v>
      </c>
      <c r="AB17" s="35"/>
      <c r="AC17" s="39"/>
      <c r="AD17" s="40"/>
      <c r="AE17" s="40"/>
      <c r="AF17" s="40"/>
      <c r="AG17" s="40"/>
      <c r="AH17" s="41"/>
      <c r="AI17" s="35"/>
      <c r="AJ17" s="69" t="s">
        <v>205</v>
      </c>
      <c r="AK17" s="70"/>
    </row>
    <row r="18" spans="1:37" ht="36.75" customHeight="1" x14ac:dyDescent="0.25">
      <c r="A18" s="93"/>
      <c r="B18" s="93"/>
      <c r="C18" s="96"/>
      <c r="D18" s="96"/>
      <c r="E18" s="96"/>
      <c r="F18" s="22">
        <v>3</v>
      </c>
      <c r="G18" s="20" t="s">
        <v>65</v>
      </c>
      <c r="H18" s="32">
        <v>42917</v>
      </c>
      <c r="I18" s="32">
        <v>43100</v>
      </c>
      <c r="J18" s="16">
        <v>0</v>
      </c>
      <c r="K18" s="6"/>
      <c r="L18" s="33" t="s">
        <v>64</v>
      </c>
      <c r="M18" s="96"/>
      <c r="N18" s="100"/>
      <c r="O18" s="39">
        <v>0</v>
      </c>
      <c r="P18" s="40">
        <v>0</v>
      </c>
      <c r="Q18" s="40">
        <v>0</v>
      </c>
      <c r="R18" s="40">
        <v>0</v>
      </c>
      <c r="S18" s="40">
        <v>0</v>
      </c>
      <c r="T18" s="47">
        <v>0</v>
      </c>
      <c r="U18" s="46">
        <v>0</v>
      </c>
      <c r="V18" s="46">
        <v>0</v>
      </c>
      <c r="W18" s="46">
        <v>0</v>
      </c>
      <c r="X18" s="46">
        <v>1</v>
      </c>
      <c r="Y18" s="46">
        <v>0</v>
      </c>
      <c r="Z18" s="46">
        <v>0</v>
      </c>
      <c r="AA18" s="48">
        <f>+SUM(O18:Z18)/1</f>
        <v>1</v>
      </c>
      <c r="AB18" s="35"/>
      <c r="AC18" s="39"/>
      <c r="AD18" s="40"/>
      <c r="AE18" s="40"/>
      <c r="AF18" s="40"/>
      <c r="AG18" s="40"/>
      <c r="AH18" s="41"/>
      <c r="AI18" s="35"/>
      <c r="AJ18" s="69" t="s">
        <v>206</v>
      </c>
      <c r="AK18" s="70"/>
    </row>
    <row r="19" spans="1:37" ht="36.75" customHeight="1" x14ac:dyDescent="0.25">
      <c r="A19" s="93"/>
      <c r="B19" s="93"/>
      <c r="C19" s="96"/>
      <c r="D19" s="96"/>
      <c r="E19" s="96"/>
      <c r="F19" s="22">
        <v>4</v>
      </c>
      <c r="G19" s="9" t="s">
        <v>62</v>
      </c>
      <c r="H19" s="32">
        <v>42826</v>
      </c>
      <c r="I19" s="32">
        <v>43100</v>
      </c>
      <c r="J19" s="16">
        <v>0</v>
      </c>
      <c r="K19" s="6"/>
      <c r="L19" s="33" t="s">
        <v>66</v>
      </c>
      <c r="M19" s="96"/>
      <c r="N19" s="100"/>
      <c r="O19" s="39">
        <v>0</v>
      </c>
      <c r="P19" s="40">
        <v>0</v>
      </c>
      <c r="Q19" s="40">
        <v>0</v>
      </c>
      <c r="R19" s="40">
        <v>0</v>
      </c>
      <c r="S19" s="40">
        <v>0</v>
      </c>
      <c r="T19" s="47">
        <v>0</v>
      </c>
      <c r="U19" s="46">
        <v>0</v>
      </c>
      <c r="V19" s="46">
        <v>0</v>
      </c>
      <c r="W19" s="53">
        <v>0</v>
      </c>
      <c r="X19" s="53">
        <v>0</v>
      </c>
      <c r="Y19" s="53">
        <v>0</v>
      </c>
      <c r="Z19" s="53">
        <v>0</v>
      </c>
      <c r="AA19" s="45">
        <f>+SUM(O19:W19)/1</f>
        <v>0</v>
      </c>
      <c r="AB19" s="35"/>
      <c r="AC19" s="39"/>
      <c r="AD19" s="40"/>
      <c r="AE19" s="40"/>
      <c r="AF19" s="40"/>
      <c r="AG19" s="40"/>
      <c r="AH19" s="41"/>
      <c r="AI19" s="35"/>
      <c r="AJ19" s="69" t="s">
        <v>219</v>
      </c>
      <c r="AK19" s="70"/>
    </row>
    <row r="20" spans="1:37" ht="36.75" customHeight="1" x14ac:dyDescent="0.25">
      <c r="A20" s="93"/>
      <c r="B20" s="93"/>
      <c r="C20" s="96"/>
      <c r="D20" s="96"/>
      <c r="E20" s="96"/>
      <c r="F20" s="22">
        <v>5</v>
      </c>
      <c r="G20" s="18" t="s">
        <v>63</v>
      </c>
      <c r="H20" s="32">
        <v>42856</v>
      </c>
      <c r="I20" s="32">
        <v>42962</v>
      </c>
      <c r="J20" s="16">
        <v>0</v>
      </c>
      <c r="K20" s="6"/>
      <c r="L20" s="33" t="s">
        <v>67</v>
      </c>
      <c r="M20" s="96"/>
      <c r="N20" s="100"/>
      <c r="O20" s="39">
        <v>0</v>
      </c>
      <c r="P20" s="40">
        <v>0</v>
      </c>
      <c r="Q20" s="40">
        <v>0</v>
      </c>
      <c r="R20" s="40">
        <v>0</v>
      </c>
      <c r="S20" s="40">
        <v>1</v>
      </c>
      <c r="T20" s="47">
        <v>0</v>
      </c>
      <c r="U20" s="46">
        <v>0</v>
      </c>
      <c r="V20" s="46">
        <v>0</v>
      </c>
      <c r="W20" s="46">
        <v>1</v>
      </c>
      <c r="X20" s="46">
        <v>0</v>
      </c>
      <c r="Y20" s="46">
        <v>0</v>
      </c>
      <c r="Z20" s="46">
        <v>0</v>
      </c>
      <c r="AA20" s="45">
        <f>+SUM(O20:W20)/2</f>
        <v>1</v>
      </c>
      <c r="AB20" s="35"/>
      <c r="AC20" s="39"/>
      <c r="AD20" s="40"/>
      <c r="AE20" s="40"/>
      <c r="AF20" s="40"/>
      <c r="AG20" s="40"/>
      <c r="AH20" s="41"/>
      <c r="AI20" s="35"/>
      <c r="AJ20" s="73" t="s">
        <v>195</v>
      </c>
      <c r="AK20" s="74"/>
    </row>
    <row r="21" spans="1:37" ht="36.75" customHeight="1" x14ac:dyDescent="0.25">
      <c r="A21" s="93"/>
      <c r="B21" s="93"/>
      <c r="C21" s="96"/>
      <c r="D21" s="96"/>
      <c r="E21" s="96"/>
      <c r="F21" s="22">
        <v>6</v>
      </c>
      <c r="G21" s="7" t="s">
        <v>68</v>
      </c>
      <c r="H21" s="32">
        <v>42826</v>
      </c>
      <c r="I21" s="32">
        <v>43100</v>
      </c>
      <c r="J21" s="16">
        <v>0</v>
      </c>
      <c r="K21" s="6"/>
      <c r="L21" s="33" t="s">
        <v>72</v>
      </c>
      <c r="M21" s="96"/>
      <c r="N21" s="100"/>
      <c r="O21" s="39">
        <v>0</v>
      </c>
      <c r="P21" s="40">
        <v>0</v>
      </c>
      <c r="Q21" s="40">
        <v>0</v>
      </c>
      <c r="R21" s="40">
        <v>0</v>
      </c>
      <c r="S21" s="40">
        <v>0</v>
      </c>
      <c r="T21" s="47">
        <v>0</v>
      </c>
      <c r="U21" s="46">
        <v>1</v>
      </c>
      <c r="V21" s="46">
        <v>0</v>
      </c>
      <c r="W21" s="46">
        <v>1</v>
      </c>
      <c r="X21" s="46">
        <v>1</v>
      </c>
      <c r="Y21" s="46">
        <v>1</v>
      </c>
      <c r="Z21" s="46">
        <v>0</v>
      </c>
      <c r="AA21" s="45">
        <f>+SUM(O21:Z21)/4</f>
        <v>1</v>
      </c>
      <c r="AB21" s="35"/>
      <c r="AC21" s="39"/>
      <c r="AD21" s="40"/>
      <c r="AE21" s="40"/>
      <c r="AF21" s="40"/>
      <c r="AG21" s="40"/>
      <c r="AH21" s="41"/>
      <c r="AI21" s="35"/>
      <c r="AJ21" s="69" t="s">
        <v>207</v>
      </c>
      <c r="AK21" s="70"/>
    </row>
    <row r="22" spans="1:37" ht="36.75" customHeight="1" x14ac:dyDescent="0.25">
      <c r="A22" s="93"/>
      <c r="B22" s="93"/>
      <c r="C22" s="96"/>
      <c r="D22" s="96"/>
      <c r="E22" s="96"/>
      <c r="F22" s="22">
        <v>7</v>
      </c>
      <c r="G22" s="18" t="s">
        <v>69</v>
      </c>
      <c r="H22" s="32">
        <v>42826</v>
      </c>
      <c r="I22" s="32">
        <v>43100</v>
      </c>
      <c r="J22" s="16">
        <v>0</v>
      </c>
      <c r="K22" s="6"/>
      <c r="L22" s="33" t="s">
        <v>220</v>
      </c>
      <c r="M22" s="96"/>
      <c r="N22" s="100"/>
      <c r="O22" s="39">
        <v>0</v>
      </c>
      <c r="P22" s="40">
        <v>0</v>
      </c>
      <c r="Q22" s="40">
        <v>0</v>
      </c>
      <c r="R22" s="40">
        <v>0</v>
      </c>
      <c r="S22" s="40">
        <v>0</v>
      </c>
      <c r="T22" s="47">
        <v>0</v>
      </c>
      <c r="U22" s="46">
        <v>0</v>
      </c>
      <c r="V22" s="46">
        <v>0</v>
      </c>
      <c r="W22" s="46">
        <v>0</v>
      </c>
      <c r="X22" s="46">
        <v>1</v>
      </c>
      <c r="Y22" s="46">
        <v>0</v>
      </c>
      <c r="Z22" s="46">
        <v>0</v>
      </c>
      <c r="AA22" s="45">
        <f>+SUM(O22:Z22)/1</f>
        <v>1</v>
      </c>
      <c r="AB22" s="35"/>
      <c r="AC22" s="39"/>
      <c r="AD22" s="40"/>
      <c r="AE22" s="40"/>
      <c r="AF22" s="40"/>
      <c r="AG22" s="40"/>
      <c r="AH22" s="41"/>
      <c r="AI22" s="35"/>
      <c r="AJ22" s="69" t="s">
        <v>206</v>
      </c>
      <c r="AK22" s="70"/>
    </row>
    <row r="23" spans="1:37" ht="36.75" customHeight="1" x14ac:dyDescent="0.25">
      <c r="A23" s="93"/>
      <c r="B23" s="93"/>
      <c r="C23" s="96"/>
      <c r="D23" s="96"/>
      <c r="E23" s="96"/>
      <c r="F23" s="22">
        <v>8</v>
      </c>
      <c r="G23" s="18" t="s">
        <v>85</v>
      </c>
      <c r="H23" s="32">
        <v>42826</v>
      </c>
      <c r="I23" s="32">
        <v>43100</v>
      </c>
      <c r="J23" s="16">
        <v>0</v>
      </c>
      <c r="K23" s="6"/>
      <c r="L23" s="33" t="s">
        <v>86</v>
      </c>
      <c r="M23" s="96"/>
      <c r="N23" s="100"/>
      <c r="O23" s="39">
        <v>0</v>
      </c>
      <c r="P23" s="40">
        <v>0</v>
      </c>
      <c r="Q23" s="40">
        <v>0</v>
      </c>
      <c r="R23" s="40">
        <v>0</v>
      </c>
      <c r="S23" s="40">
        <v>0</v>
      </c>
      <c r="T23" s="47">
        <v>0</v>
      </c>
      <c r="U23" s="46">
        <v>0</v>
      </c>
      <c r="V23" s="46">
        <v>0</v>
      </c>
      <c r="W23" s="46">
        <v>0</v>
      </c>
      <c r="X23" s="46">
        <v>0</v>
      </c>
      <c r="Y23" s="46">
        <v>1</v>
      </c>
      <c r="Z23" s="46">
        <v>0</v>
      </c>
      <c r="AA23" s="45">
        <f>+SUM(O23:Z23)/1</f>
        <v>1</v>
      </c>
      <c r="AB23" s="35"/>
      <c r="AC23" s="39"/>
      <c r="AD23" s="40"/>
      <c r="AE23" s="40"/>
      <c r="AF23" s="40"/>
      <c r="AG23" s="40"/>
      <c r="AH23" s="41"/>
      <c r="AI23" s="35"/>
      <c r="AJ23" s="69" t="s">
        <v>208</v>
      </c>
      <c r="AK23" s="70"/>
    </row>
    <row r="24" spans="1:37" ht="36.75" customHeight="1" x14ac:dyDescent="0.25">
      <c r="A24" s="93"/>
      <c r="B24" s="93"/>
      <c r="C24" s="96"/>
      <c r="D24" s="96"/>
      <c r="E24" s="96"/>
      <c r="F24" s="22">
        <v>9</v>
      </c>
      <c r="G24" s="18" t="s">
        <v>87</v>
      </c>
      <c r="H24" s="32">
        <v>42826</v>
      </c>
      <c r="I24" s="32">
        <v>43100</v>
      </c>
      <c r="J24" s="16">
        <v>0</v>
      </c>
      <c r="K24" s="6"/>
      <c r="L24" s="33" t="s">
        <v>88</v>
      </c>
      <c r="M24" s="96"/>
      <c r="N24" s="100"/>
      <c r="O24" s="39">
        <v>0</v>
      </c>
      <c r="P24" s="40">
        <v>0</v>
      </c>
      <c r="Q24" s="40">
        <v>0</v>
      </c>
      <c r="R24" s="40">
        <v>0</v>
      </c>
      <c r="S24" s="40">
        <v>0</v>
      </c>
      <c r="T24" s="47">
        <v>0</v>
      </c>
      <c r="U24" s="53">
        <v>0</v>
      </c>
      <c r="V24" s="53">
        <v>1</v>
      </c>
      <c r="W24" s="53">
        <v>0</v>
      </c>
      <c r="X24" s="53">
        <v>0</v>
      </c>
      <c r="Y24" s="53">
        <v>1</v>
      </c>
      <c r="Z24" s="53">
        <v>1</v>
      </c>
      <c r="AA24" s="45">
        <f>+SUM(O24:Z24)/3</f>
        <v>1</v>
      </c>
      <c r="AB24" s="35"/>
      <c r="AC24" s="39"/>
      <c r="AD24" s="40"/>
      <c r="AE24" s="40"/>
      <c r="AF24" s="40"/>
      <c r="AG24" s="40"/>
      <c r="AH24" s="41"/>
      <c r="AI24" s="35"/>
      <c r="AJ24" s="69" t="s">
        <v>209</v>
      </c>
      <c r="AK24" s="70"/>
    </row>
    <row r="25" spans="1:37" ht="36.75" customHeight="1" x14ac:dyDescent="0.25">
      <c r="A25" s="93"/>
      <c r="B25" s="93"/>
      <c r="C25" s="96"/>
      <c r="D25" s="96"/>
      <c r="E25" s="96"/>
      <c r="F25" s="22">
        <v>10</v>
      </c>
      <c r="G25" s="20" t="s">
        <v>70</v>
      </c>
      <c r="H25" s="32">
        <v>42826</v>
      </c>
      <c r="I25" s="32">
        <v>43100</v>
      </c>
      <c r="J25" s="16">
        <v>0</v>
      </c>
      <c r="K25" s="6"/>
      <c r="L25" s="33" t="s">
        <v>73</v>
      </c>
      <c r="M25" s="96"/>
      <c r="N25" s="100"/>
      <c r="O25" s="39">
        <v>0</v>
      </c>
      <c r="P25" s="40">
        <v>0</v>
      </c>
      <c r="Q25" s="40">
        <v>0</v>
      </c>
      <c r="R25" s="40">
        <v>0</v>
      </c>
      <c r="S25" s="40">
        <v>0</v>
      </c>
      <c r="T25" s="47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5">
        <f>+SUM(O25:W25)/1</f>
        <v>0</v>
      </c>
      <c r="AB25" s="35"/>
      <c r="AC25" s="39"/>
      <c r="AD25" s="40"/>
      <c r="AE25" s="40"/>
      <c r="AF25" s="40"/>
      <c r="AG25" s="40"/>
      <c r="AH25" s="41"/>
      <c r="AI25" s="35"/>
      <c r="AJ25" s="69" t="s">
        <v>219</v>
      </c>
      <c r="AK25" s="70"/>
    </row>
    <row r="26" spans="1:37" ht="36.75" customHeight="1" x14ac:dyDescent="0.25">
      <c r="A26" s="93"/>
      <c r="B26" s="93"/>
      <c r="C26" s="96"/>
      <c r="D26" s="96"/>
      <c r="E26" s="96"/>
      <c r="F26" s="22">
        <v>11</v>
      </c>
      <c r="G26" s="20" t="s">
        <v>71</v>
      </c>
      <c r="H26" s="32">
        <v>42826</v>
      </c>
      <c r="I26" s="32">
        <v>43100</v>
      </c>
      <c r="J26" s="16">
        <v>0</v>
      </c>
      <c r="K26" s="6"/>
      <c r="L26" s="33" t="s">
        <v>74</v>
      </c>
      <c r="M26" s="96"/>
      <c r="N26" s="100"/>
      <c r="O26" s="39">
        <v>0</v>
      </c>
      <c r="P26" s="40">
        <v>0</v>
      </c>
      <c r="Q26" s="40">
        <v>0</v>
      </c>
      <c r="R26" s="40">
        <v>0</v>
      </c>
      <c r="S26" s="40">
        <v>0</v>
      </c>
      <c r="T26" s="47">
        <v>0</v>
      </c>
      <c r="U26" s="46">
        <v>0</v>
      </c>
      <c r="V26" s="46">
        <v>0</v>
      </c>
      <c r="W26" s="46">
        <v>0</v>
      </c>
      <c r="X26" s="46">
        <v>0</v>
      </c>
      <c r="Y26" s="46">
        <v>1</v>
      </c>
      <c r="Z26" s="46">
        <v>0</v>
      </c>
      <c r="AA26" s="45">
        <f>+SUM(O26:Z26)/1</f>
        <v>1</v>
      </c>
      <c r="AB26" s="35"/>
      <c r="AC26" s="39"/>
      <c r="AD26" s="40"/>
      <c r="AE26" s="40"/>
      <c r="AF26" s="40"/>
      <c r="AG26" s="40"/>
      <c r="AH26" s="41"/>
      <c r="AI26" s="35"/>
      <c r="AJ26" s="69" t="s">
        <v>210</v>
      </c>
      <c r="AK26" s="70"/>
    </row>
    <row r="27" spans="1:37" ht="36.75" customHeight="1" x14ac:dyDescent="0.25">
      <c r="A27" s="93"/>
      <c r="B27" s="93"/>
      <c r="C27" s="96"/>
      <c r="D27" s="96"/>
      <c r="E27" s="96"/>
      <c r="F27" s="22">
        <v>12</v>
      </c>
      <c r="G27" s="20" t="s">
        <v>75</v>
      </c>
      <c r="H27" s="32">
        <v>42826</v>
      </c>
      <c r="I27" s="32">
        <v>43100</v>
      </c>
      <c r="J27" s="16">
        <v>0</v>
      </c>
      <c r="K27" s="6"/>
      <c r="L27" s="33" t="s">
        <v>76</v>
      </c>
      <c r="M27" s="96"/>
      <c r="N27" s="100"/>
      <c r="O27" s="39">
        <v>0</v>
      </c>
      <c r="P27" s="40">
        <v>0</v>
      </c>
      <c r="Q27" s="40">
        <v>0</v>
      </c>
      <c r="R27" s="40">
        <v>0</v>
      </c>
      <c r="S27" s="40">
        <v>0</v>
      </c>
      <c r="T27" s="47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1</v>
      </c>
      <c r="AA27" s="45">
        <f>+SUM(O27:Z27)/1</f>
        <v>1</v>
      </c>
      <c r="AB27" s="35"/>
      <c r="AC27" s="39"/>
      <c r="AD27" s="40"/>
      <c r="AE27" s="40"/>
      <c r="AF27" s="40"/>
      <c r="AG27" s="40"/>
      <c r="AH27" s="41"/>
      <c r="AI27" s="35"/>
      <c r="AJ27" s="69" t="s">
        <v>211</v>
      </c>
      <c r="AK27" s="70"/>
    </row>
    <row r="28" spans="1:37" ht="51" x14ac:dyDescent="0.25">
      <c r="A28" s="93"/>
      <c r="B28" s="93"/>
      <c r="C28" s="96"/>
      <c r="D28" s="96"/>
      <c r="E28" s="96"/>
      <c r="F28" s="22">
        <v>13</v>
      </c>
      <c r="G28" s="20" t="s">
        <v>77</v>
      </c>
      <c r="H28" s="32">
        <v>42826</v>
      </c>
      <c r="I28" s="32">
        <v>43100</v>
      </c>
      <c r="J28" s="16">
        <v>0</v>
      </c>
      <c r="K28" s="6"/>
      <c r="L28" s="33" t="s">
        <v>78</v>
      </c>
      <c r="M28" s="96"/>
      <c r="N28" s="100"/>
      <c r="O28" s="39">
        <v>0</v>
      </c>
      <c r="P28" s="40">
        <v>0</v>
      </c>
      <c r="Q28" s="40">
        <v>0</v>
      </c>
      <c r="R28" s="40">
        <v>0</v>
      </c>
      <c r="S28" s="40">
        <v>0</v>
      </c>
      <c r="T28" s="47">
        <v>0</v>
      </c>
      <c r="U28" s="53">
        <v>0</v>
      </c>
      <c r="V28" s="53">
        <v>0</v>
      </c>
      <c r="W28" s="53">
        <v>1</v>
      </c>
      <c r="X28" s="53">
        <v>0</v>
      </c>
      <c r="Y28" s="53">
        <v>0</v>
      </c>
      <c r="Z28" s="53">
        <v>0</v>
      </c>
      <c r="AA28" s="45">
        <f>+SUM(O28:W28)/1</f>
        <v>1</v>
      </c>
      <c r="AB28" s="35"/>
      <c r="AC28" s="39"/>
      <c r="AD28" s="40"/>
      <c r="AE28" s="40"/>
      <c r="AF28" s="40"/>
      <c r="AG28" s="40"/>
      <c r="AH28" s="41"/>
      <c r="AI28" s="35"/>
      <c r="AJ28" s="71" t="s">
        <v>197</v>
      </c>
      <c r="AK28" s="72"/>
    </row>
    <row r="29" spans="1:37" ht="50.25" customHeight="1" x14ac:dyDescent="0.25">
      <c r="A29" s="93"/>
      <c r="B29" s="93"/>
      <c r="C29" s="96"/>
      <c r="D29" s="96"/>
      <c r="E29" s="96"/>
      <c r="F29" s="22">
        <v>14</v>
      </c>
      <c r="G29" s="20" t="s">
        <v>80</v>
      </c>
      <c r="H29" s="32">
        <v>42826</v>
      </c>
      <c r="I29" s="32">
        <v>43100</v>
      </c>
      <c r="J29" s="16">
        <v>0</v>
      </c>
      <c r="K29" s="6"/>
      <c r="L29" s="33" t="s">
        <v>79</v>
      </c>
      <c r="M29" s="96"/>
      <c r="N29" s="100"/>
      <c r="O29" s="39">
        <v>0</v>
      </c>
      <c r="P29" s="40">
        <v>0</v>
      </c>
      <c r="Q29" s="40">
        <v>0</v>
      </c>
      <c r="R29" s="40">
        <v>0</v>
      </c>
      <c r="S29" s="40">
        <v>0</v>
      </c>
      <c r="T29" s="47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1</v>
      </c>
      <c r="AA29" s="45">
        <f>+SUM(O29:Z29)/1</f>
        <v>1</v>
      </c>
      <c r="AB29" s="35"/>
      <c r="AC29" s="39"/>
      <c r="AD29" s="40"/>
      <c r="AE29" s="40"/>
      <c r="AF29" s="40"/>
      <c r="AG29" s="40"/>
      <c r="AH29" s="41"/>
      <c r="AI29" s="35"/>
      <c r="AJ29" s="69" t="s">
        <v>212</v>
      </c>
      <c r="AK29" s="70"/>
    </row>
    <row r="30" spans="1:37" ht="36.75" customHeight="1" x14ac:dyDescent="0.25">
      <c r="A30" s="93"/>
      <c r="B30" s="93"/>
      <c r="C30" s="96"/>
      <c r="D30" s="96"/>
      <c r="E30" s="96"/>
      <c r="F30" s="22">
        <v>15</v>
      </c>
      <c r="G30" s="9" t="s">
        <v>81</v>
      </c>
      <c r="H30" s="32">
        <v>42826</v>
      </c>
      <c r="I30" s="32">
        <v>43100</v>
      </c>
      <c r="J30" s="16">
        <v>0</v>
      </c>
      <c r="K30" s="6"/>
      <c r="L30" s="33" t="s">
        <v>82</v>
      </c>
      <c r="M30" s="96"/>
      <c r="N30" s="100"/>
      <c r="O30" s="39">
        <v>0</v>
      </c>
      <c r="P30" s="40">
        <v>0</v>
      </c>
      <c r="Q30" s="40">
        <v>0</v>
      </c>
      <c r="R30" s="40">
        <v>0</v>
      </c>
      <c r="S30" s="40">
        <v>0</v>
      </c>
      <c r="T30" s="47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5">
        <f>+SUM(O30:W30)/1</f>
        <v>0</v>
      </c>
      <c r="AB30" s="35"/>
      <c r="AC30" s="39"/>
      <c r="AD30" s="40"/>
      <c r="AE30" s="40"/>
      <c r="AF30" s="40"/>
      <c r="AG30" s="40"/>
      <c r="AH30" s="41"/>
      <c r="AI30" s="35"/>
      <c r="AJ30" s="69" t="s">
        <v>219</v>
      </c>
      <c r="AK30" s="70"/>
    </row>
    <row r="31" spans="1:37" ht="36.75" customHeight="1" x14ac:dyDescent="0.25">
      <c r="A31" s="92">
        <v>4</v>
      </c>
      <c r="B31" s="92" t="s">
        <v>26</v>
      </c>
      <c r="C31" s="95" t="str">
        <f>IF(B31=Listas!$A$13,Listas!$C$13,IF(B31=Listas!$A$14,Listas!$C$14,IF(B31=Listas!$A$15,Listas!$C$15,IF(B31=Listas!$A$16,Listas!$C$16,IF(B31=Listas!$A$17,Listas!$C$17,IF(B31=Listas!$A$18,Listas!$C$18))))))</f>
        <v>Políticas de buen gobierno definidas e implementadas</v>
      </c>
      <c r="D31" s="95" t="s">
        <v>192</v>
      </c>
      <c r="E31" s="95">
        <v>3</v>
      </c>
      <c r="F31" s="22">
        <v>1</v>
      </c>
      <c r="G31" s="34" t="s">
        <v>101</v>
      </c>
      <c r="H31" s="32">
        <v>42857</v>
      </c>
      <c r="I31" s="32">
        <v>43069</v>
      </c>
      <c r="J31" s="16">
        <v>0</v>
      </c>
      <c r="K31" s="6"/>
      <c r="L31" s="33" t="s">
        <v>102</v>
      </c>
      <c r="M31" s="95" t="s">
        <v>42</v>
      </c>
      <c r="N31" s="99" t="s">
        <v>47</v>
      </c>
      <c r="O31" s="39">
        <v>0</v>
      </c>
      <c r="P31" s="40">
        <v>0</v>
      </c>
      <c r="Q31" s="40">
        <v>0</v>
      </c>
      <c r="R31" s="40">
        <v>0</v>
      </c>
      <c r="S31" s="40">
        <v>0</v>
      </c>
      <c r="T31" s="47">
        <v>0</v>
      </c>
      <c r="U31" s="46">
        <v>0</v>
      </c>
      <c r="V31" s="46">
        <v>0</v>
      </c>
      <c r="W31" s="46">
        <v>0</v>
      </c>
      <c r="X31" s="46">
        <v>0</v>
      </c>
      <c r="Y31" s="46">
        <v>1</v>
      </c>
      <c r="Z31" s="46">
        <v>0</v>
      </c>
      <c r="AA31" s="45">
        <f>+SUM(O31:Z31)/1</f>
        <v>1</v>
      </c>
      <c r="AB31" s="35"/>
      <c r="AC31" s="39"/>
      <c r="AD31" s="40"/>
      <c r="AE31" s="40"/>
      <c r="AF31" s="40"/>
      <c r="AG31" s="40"/>
      <c r="AH31" s="41"/>
      <c r="AI31" s="35"/>
      <c r="AJ31" s="69" t="s">
        <v>213</v>
      </c>
      <c r="AK31" s="70"/>
    </row>
    <row r="32" spans="1:37" ht="51.75" customHeight="1" x14ac:dyDescent="0.25">
      <c r="A32" s="93"/>
      <c r="B32" s="93"/>
      <c r="C32" s="96"/>
      <c r="D32" s="96"/>
      <c r="E32" s="96"/>
      <c r="F32" s="22">
        <v>2</v>
      </c>
      <c r="G32" s="34" t="s">
        <v>235</v>
      </c>
      <c r="H32" s="32">
        <v>43040</v>
      </c>
      <c r="I32" s="32">
        <v>43069</v>
      </c>
      <c r="J32" s="16">
        <v>0</v>
      </c>
      <c r="K32" s="6"/>
      <c r="L32" s="33" t="s">
        <v>100</v>
      </c>
      <c r="M32" s="96"/>
      <c r="N32" s="100"/>
      <c r="O32" s="39">
        <v>0</v>
      </c>
      <c r="P32" s="40">
        <v>0</v>
      </c>
      <c r="Q32" s="40">
        <v>0</v>
      </c>
      <c r="R32" s="40">
        <v>0</v>
      </c>
      <c r="S32" s="40">
        <v>0</v>
      </c>
      <c r="T32" s="47">
        <v>0</v>
      </c>
      <c r="U32" s="46">
        <v>0</v>
      </c>
      <c r="V32" s="46">
        <v>0</v>
      </c>
      <c r="W32" s="46">
        <v>0</v>
      </c>
      <c r="X32" s="46">
        <v>0</v>
      </c>
      <c r="Y32" s="46">
        <v>1</v>
      </c>
      <c r="Z32" s="46">
        <v>0</v>
      </c>
      <c r="AA32" s="45">
        <f t="shared" ref="AA32:AA33" si="0">+SUM(O32:Z32)/1</f>
        <v>1</v>
      </c>
      <c r="AB32" s="35"/>
      <c r="AC32" s="39"/>
      <c r="AD32" s="40"/>
      <c r="AE32" s="40"/>
      <c r="AF32" s="40"/>
      <c r="AG32" s="40"/>
      <c r="AH32" s="41"/>
      <c r="AI32" s="35"/>
      <c r="AJ32" s="69" t="s">
        <v>214</v>
      </c>
      <c r="AK32" s="70"/>
    </row>
    <row r="33" spans="1:37" ht="36.75" customHeight="1" x14ac:dyDescent="0.25">
      <c r="A33" s="94"/>
      <c r="B33" s="94"/>
      <c r="C33" s="97"/>
      <c r="D33" s="97"/>
      <c r="E33" s="97"/>
      <c r="F33" s="22">
        <v>3</v>
      </c>
      <c r="G33" s="34" t="s">
        <v>236</v>
      </c>
      <c r="H33" s="32">
        <v>43070</v>
      </c>
      <c r="I33" s="32">
        <v>43084</v>
      </c>
      <c r="J33" s="16">
        <v>0</v>
      </c>
      <c r="K33" s="6"/>
      <c r="L33" s="33" t="s">
        <v>103</v>
      </c>
      <c r="M33" s="97"/>
      <c r="N33" s="101"/>
      <c r="O33" s="39">
        <v>0</v>
      </c>
      <c r="P33" s="40">
        <v>0</v>
      </c>
      <c r="Q33" s="40">
        <v>0</v>
      </c>
      <c r="R33" s="40">
        <v>0</v>
      </c>
      <c r="S33" s="40">
        <v>0</v>
      </c>
      <c r="T33" s="47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1</v>
      </c>
      <c r="AA33" s="45">
        <f t="shared" si="0"/>
        <v>1</v>
      </c>
      <c r="AB33" s="35"/>
      <c r="AC33" s="39"/>
      <c r="AD33" s="40"/>
      <c r="AE33" s="40"/>
      <c r="AF33" s="40"/>
      <c r="AG33" s="40"/>
      <c r="AH33" s="41"/>
      <c r="AI33" s="35"/>
      <c r="AJ33" s="69" t="s">
        <v>215</v>
      </c>
      <c r="AK33" s="70"/>
    </row>
    <row r="34" spans="1:37" ht="61.5" customHeight="1" x14ac:dyDescent="0.25">
      <c r="A34" s="92">
        <v>5</v>
      </c>
      <c r="B34" s="92" t="s">
        <v>26</v>
      </c>
      <c r="C34" s="95" t="str">
        <f>IF(B34=Listas!$A$13,Listas!$C$13,IF(B34=Listas!$A$14,Listas!$C$14,IF(B34=Listas!$A$15,Listas!$C$15,IF(B34=Listas!$A$16,Listas!$C$16,IF(B34=Listas!$A$17,Listas!$C$17,IF(B34=Listas!$A$18,Listas!$C$18))))))</f>
        <v>Políticas de buen gobierno definidas e implementadas</v>
      </c>
      <c r="D34" s="95" t="s">
        <v>97</v>
      </c>
      <c r="E34" s="95">
        <v>17</v>
      </c>
      <c r="F34" s="22">
        <v>1</v>
      </c>
      <c r="G34" s="20" t="s">
        <v>94</v>
      </c>
      <c r="H34" s="65">
        <v>42826</v>
      </c>
      <c r="I34" s="67">
        <v>43100</v>
      </c>
      <c r="J34" s="16">
        <v>0</v>
      </c>
      <c r="K34" s="6"/>
      <c r="L34" s="33" t="s">
        <v>83</v>
      </c>
      <c r="M34" s="95" t="s">
        <v>42</v>
      </c>
      <c r="N34" s="99" t="s">
        <v>47</v>
      </c>
      <c r="O34" s="39">
        <v>0</v>
      </c>
      <c r="P34" s="40">
        <v>0</v>
      </c>
      <c r="Q34" s="52">
        <v>1</v>
      </c>
      <c r="R34" s="40">
        <v>0</v>
      </c>
      <c r="S34" s="40">
        <v>0</v>
      </c>
      <c r="T34" s="47">
        <v>0</v>
      </c>
      <c r="U34" s="52">
        <v>1</v>
      </c>
      <c r="V34" s="51">
        <v>0</v>
      </c>
      <c r="W34" s="51">
        <v>0</v>
      </c>
      <c r="X34" s="51">
        <v>0</v>
      </c>
      <c r="Y34" s="51">
        <v>1</v>
      </c>
      <c r="Z34" s="51">
        <v>0</v>
      </c>
      <c r="AA34" s="48">
        <f>+SUM(O34:Z34)/3</f>
        <v>1</v>
      </c>
      <c r="AB34" s="35"/>
      <c r="AC34" s="39"/>
      <c r="AD34" s="40"/>
      <c r="AE34" s="40"/>
      <c r="AF34" s="40"/>
      <c r="AG34" s="40"/>
      <c r="AH34" s="41"/>
      <c r="AI34" s="35"/>
      <c r="AJ34" s="69" t="s">
        <v>216</v>
      </c>
      <c r="AK34" s="70"/>
    </row>
    <row r="35" spans="1:37" ht="44.25" customHeight="1" x14ac:dyDescent="0.25">
      <c r="A35" s="93"/>
      <c r="B35" s="93"/>
      <c r="C35" s="96"/>
      <c r="D35" s="96"/>
      <c r="E35" s="96"/>
      <c r="F35" s="22">
        <v>2</v>
      </c>
      <c r="G35" s="20" t="s">
        <v>182</v>
      </c>
      <c r="H35" s="65">
        <v>42826</v>
      </c>
      <c r="I35" s="67">
        <v>43100</v>
      </c>
      <c r="J35" s="16">
        <v>0</v>
      </c>
      <c r="K35" s="6"/>
      <c r="L35" s="33" t="s">
        <v>84</v>
      </c>
      <c r="M35" s="96"/>
      <c r="N35" s="100"/>
      <c r="O35" s="39">
        <v>0</v>
      </c>
      <c r="P35" s="40">
        <v>0</v>
      </c>
      <c r="Q35" s="40">
        <v>0</v>
      </c>
      <c r="R35" s="40">
        <v>0</v>
      </c>
      <c r="S35" s="40">
        <v>0</v>
      </c>
      <c r="T35" s="47">
        <v>0</v>
      </c>
      <c r="U35" s="46">
        <v>0</v>
      </c>
      <c r="V35" s="46">
        <v>0</v>
      </c>
      <c r="W35" s="46">
        <v>0</v>
      </c>
      <c r="X35" s="46">
        <v>1</v>
      </c>
      <c r="Y35" s="46">
        <v>1</v>
      </c>
      <c r="Z35" s="46">
        <v>1</v>
      </c>
      <c r="AA35" s="48">
        <f>+SUM(O35:Z35)/3</f>
        <v>1</v>
      </c>
      <c r="AB35" s="35"/>
      <c r="AC35" s="39"/>
      <c r="AD35" s="40"/>
      <c r="AE35" s="40"/>
      <c r="AF35" s="40"/>
      <c r="AG35" s="40"/>
      <c r="AH35" s="41"/>
      <c r="AI35" s="35"/>
      <c r="AJ35" s="69" t="s">
        <v>221</v>
      </c>
      <c r="AK35" s="70"/>
    </row>
    <row r="36" spans="1:37" ht="57" customHeight="1" x14ac:dyDescent="0.25">
      <c r="A36" s="93"/>
      <c r="B36" s="93"/>
      <c r="C36" s="96"/>
      <c r="D36" s="96"/>
      <c r="E36" s="96"/>
      <c r="F36" s="22">
        <v>3</v>
      </c>
      <c r="G36" s="20" t="s">
        <v>93</v>
      </c>
      <c r="H36" s="65">
        <v>42781</v>
      </c>
      <c r="I36" s="67">
        <v>42809</v>
      </c>
      <c r="J36" s="16">
        <v>0</v>
      </c>
      <c r="K36" s="6"/>
      <c r="L36" s="33" t="s">
        <v>222</v>
      </c>
      <c r="M36" s="96"/>
      <c r="N36" s="100"/>
      <c r="O36" s="39">
        <v>1</v>
      </c>
      <c r="P36" s="40">
        <v>0</v>
      </c>
      <c r="Q36" s="40">
        <v>0</v>
      </c>
      <c r="R36" s="40">
        <v>0</v>
      </c>
      <c r="S36" s="40">
        <v>0</v>
      </c>
      <c r="T36" s="47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45">
        <f>+SUM(O36:W36)/1</f>
        <v>1</v>
      </c>
      <c r="AB36" s="35"/>
      <c r="AC36" s="39"/>
      <c r="AD36" s="40"/>
      <c r="AE36" s="40"/>
      <c r="AF36" s="40"/>
      <c r="AG36" s="40"/>
      <c r="AH36" s="41"/>
      <c r="AI36" s="35"/>
      <c r="AJ36" s="71" t="s">
        <v>197</v>
      </c>
      <c r="AK36" s="72"/>
    </row>
    <row r="37" spans="1:37" ht="60" customHeight="1" x14ac:dyDescent="0.25">
      <c r="A37" s="93"/>
      <c r="B37" s="93"/>
      <c r="C37" s="96"/>
      <c r="D37" s="96"/>
      <c r="E37" s="96"/>
      <c r="F37" s="22">
        <v>4</v>
      </c>
      <c r="G37" s="20" t="s">
        <v>92</v>
      </c>
      <c r="H37" s="65">
        <v>42826</v>
      </c>
      <c r="I37" s="67">
        <v>43100</v>
      </c>
      <c r="J37" s="16">
        <v>0</v>
      </c>
      <c r="K37" s="6"/>
      <c r="L37" s="33" t="s">
        <v>222</v>
      </c>
      <c r="M37" s="96"/>
      <c r="N37" s="100"/>
      <c r="O37" s="39">
        <v>0</v>
      </c>
      <c r="P37" s="40">
        <v>0</v>
      </c>
      <c r="Q37" s="40">
        <v>0</v>
      </c>
      <c r="R37" s="52">
        <v>1</v>
      </c>
      <c r="S37" s="40">
        <v>0</v>
      </c>
      <c r="T37" s="47">
        <v>0</v>
      </c>
      <c r="U37" s="52">
        <v>1</v>
      </c>
      <c r="V37" s="51">
        <v>0</v>
      </c>
      <c r="W37" s="51">
        <v>0</v>
      </c>
      <c r="X37" s="51">
        <v>0</v>
      </c>
      <c r="Y37" s="51">
        <v>1</v>
      </c>
      <c r="Z37" s="51">
        <v>0</v>
      </c>
      <c r="AA37" s="45">
        <f>+SUM(O37:Z37)/3</f>
        <v>1</v>
      </c>
      <c r="AB37" s="35"/>
      <c r="AC37" s="39"/>
      <c r="AD37" s="40"/>
      <c r="AE37" s="40"/>
      <c r="AF37" s="40"/>
      <c r="AG37" s="40"/>
      <c r="AH37" s="41"/>
      <c r="AI37" s="35"/>
      <c r="AJ37" s="69" t="s">
        <v>223</v>
      </c>
      <c r="AK37" s="70"/>
    </row>
    <row r="38" spans="1:37" ht="44.25" customHeight="1" x14ac:dyDescent="0.25">
      <c r="A38" s="93"/>
      <c r="B38" s="93"/>
      <c r="C38" s="96"/>
      <c r="D38" s="96"/>
      <c r="E38" s="96"/>
      <c r="F38" s="22">
        <v>5</v>
      </c>
      <c r="G38" s="20" t="s">
        <v>91</v>
      </c>
      <c r="H38" s="65">
        <v>42795</v>
      </c>
      <c r="I38" s="67">
        <v>42825</v>
      </c>
      <c r="J38" s="16">
        <v>0</v>
      </c>
      <c r="K38" s="6"/>
      <c r="L38" s="33" t="s">
        <v>224</v>
      </c>
      <c r="M38" s="96"/>
      <c r="N38" s="100"/>
      <c r="O38" s="39">
        <v>0</v>
      </c>
      <c r="P38" s="40">
        <v>0</v>
      </c>
      <c r="Q38" s="40">
        <v>1</v>
      </c>
      <c r="R38" s="40">
        <v>0</v>
      </c>
      <c r="S38" s="40">
        <v>0</v>
      </c>
      <c r="T38" s="47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5">
        <f t="shared" ref="AA38:AA46" si="1">+SUM(O38:W38)/1</f>
        <v>1</v>
      </c>
      <c r="AB38" s="35"/>
      <c r="AC38" s="39"/>
      <c r="AD38" s="40"/>
      <c r="AE38" s="40"/>
      <c r="AF38" s="40"/>
      <c r="AG38" s="40"/>
      <c r="AH38" s="41"/>
      <c r="AI38" s="35"/>
      <c r="AJ38" s="71" t="s">
        <v>197</v>
      </c>
      <c r="AK38" s="72"/>
    </row>
    <row r="39" spans="1:37" ht="56.25" customHeight="1" x14ac:dyDescent="0.25">
      <c r="A39" s="93"/>
      <c r="B39" s="93"/>
      <c r="C39" s="96"/>
      <c r="D39" s="96"/>
      <c r="E39" s="96"/>
      <c r="F39" s="22">
        <v>6</v>
      </c>
      <c r="G39" s="20" t="s">
        <v>225</v>
      </c>
      <c r="H39" s="65">
        <v>42781</v>
      </c>
      <c r="I39" s="67">
        <v>42809</v>
      </c>
      <c r="J39" s="16">
        <v>0</v>
      </c>
      <c r="K39" s="6"/>
      <c r="L39" s="33" t="s">
        <v>224</v>
      </c>
      <c r="M39" s="96"/>
      <c r="N39" s="100"/>
      <c r="O39" s="39">
        <v>0</v>
      </c>
      <c r="P39" s="40">
        <v>1</v>
      </c>
      <c r="Q39" s="40">
        <v>0</v>
      </c>
      <c r="R39" s="40">
        <v>0</v>
      </c>
      <c r="S39" s="40">
        <v>0</v>
      </c>
      <c r="T39" s="47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5">
        <f t="shared" si="1"/>
        <v>1</v>
      </c>
      <c r="AB39" s="35"/>
      <c r="AC39" s="39"/>
      <c r="AD39" s="40"/>
      <c r="AE39" s="40"/>
      <c r="AF39" s="40"/>
      <c r="AG39" s="40"/>
      <c r="AH39" s="41"/>
      <c r="AI39" s="35"/>
      <c r="AJ39" s="71" t="s">
        <v>197</v>
      </c>
      <c r="AK39" s="72"/>
    </row>
    <row r="40" spans="1:37" ht="57" customHeight="1" x14ac:dyDescent="0.25">
      <c r="A40" s="93"/>
      <c r="B40" s="93"/>
      <c r="C40" s="96"/>
      <c r="D40" s="96"/>
      <c r="E40" s="96"/>
      <c r="F40" s="22">
        <v>7</v>
      </c>
      <c r="G40" s="20" t="s">
        <v>193</v>
      </c>
      <c r="H40" s="65">
        <v>42781</v>
      </c>
      <c r="I40" s="67">
        <v>42809</v>
      </c>
      <c r="J40" s="16">
        <v>0</v>
      </c>
      <c r="K40" s="6"/>
      <c r="L40" s="33" t="s">
        <v>226</v>
      </c>
      <c r="M40" s="96"/>
      <c r="N40" s="100"/>
      <c r="O40" s="39">
        <v>0</v>
      </c>
      <c r="P40" s="40">
        <v>0</v>
      </c>
      <c r="Q40" s="40">
        <v>0</v>
      </c>
      <c r="R40" s="40">
        <v>0</v>
      </c>
      <c r="S40" s="40">
        <v>0</v>
      </c>
      <c r="T40" s="47">
        <v>0</v>
      </c>
      <c r="U40" s="46">
        <v>0</v>
      </c>
      <c r="V40" s="46">
        <v>0</v>
      </c>
      <c r="W40" s="46">
        <v>1</v>
      </c>
      <c r="X40" s="46">
        <v>0</v>
      </c>
      <c r="Y40" s="46">
        <v>1</v>
      </c>
      <c r="Z40" s="46">
        <v>0</v>
      </c>
      <c r="AA40" s="45">
        <f t="shared" si="1"/>
        <v>1</v>
      </c>
      <c r="AB40" s="35"/>
      <c r="AC40" s="39"/>
      <c r="AD40" s="40"/>
      <c r="AE40" s="40"/>
      <c r="AF40" s="40"/>
      <c r="AG40" s="40"/>
      <c r="AH40" s="41"/>
      <c r="AI40" s="35"/>
      <c r="AJ40" s="69" t="s">
        <v>227</v>
      </c>
      <c r="AK40" s="70"/>
    </row>
    <row r="41" spans="1:37" ht="76.5" x14ac:dyDescent="0.25">
      <c r="A41" s="93"/>
      <c r="B41" s="93"/>
      <c r="C41" s="96"/>
      <c r="D41" s="96"/>
      <c r="E41" s="96"/>
      <c r="F41" s="22">
        <v>8</v>
      </c>
      <c r="G41" s="20" t="s">
        <v>90</v>
      </c>
      <c r="H41" s="65">
        <v>42781</v>
      </c>
      <c r="I41" s="67">
        <v>42824</v>
      </c>
      <c r="J41" s="16">
        <v>0</v>
      </c>
      <c r="K41" s="6"/>
      <c r="L41" s="33" t="s">
        <v>228</v>
      </c>
      <c r="M41" s="96"/>
      <c r="N41" s="100"/>
      <c r="O41" s="39">
        <v>0</v>
      </c>
      <c r="P41" s="40">
        <v>0</v>
      </c>
      <c r="Q41" s="40">
        <v>0</v>
      </c>
      <c r="R41" s="68">
        <v>1</v>
      </c>
      <c r="S41" s="40">
        <v>0</v>
      </c>
      <c r="T41" s="47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5">
        <f t="shared" si="1"/>
        <v>1</v>
      </c>
      <c r="AB41" s="35"/>
      <c r="AC41" s="39"/>
      <c r="AD41" s="40"/>
      <c r="AE41" s="40"/>
      <c r="AF41" s="40"/>
      <c r="AG41" s="40"/>
      <c r="AH41" s="41"/>
      <c r="AI41" s="35"/>
      <c r="AJ41" s="69" t="s">
        <v>197</v>
      </c>
      <c r="AK41" s="70"/>
    </row>
    <row r="42" spans="1:37" ht="77.25" customHeight="1" x14ac:dyDescent="0.25">
      <c r="A42" s="93"/>
      <c r="B42" s="93"/>
      <c r="C42" s="96"/>
      <c r="D42" s="96"/>
      <c r="E42" s="96"/>
      <c r="F42" s="22">
        <v>9</v>
      </c>
      <c r="G42" s="20" t="s">
        <v>184</v>
      </c>
      <c r="H42" s="65">
        <v>42917</v>
      </c>
      <c r="I42" s="67">
        <v>42977</v>
      </c>
      <c r="J42" s="16">
        <v>0</v>
      </c>
      <c r="K42" s="6"/>
      <c r="L42" s="33" t="s">
        <v>89</v>
      </c>
      <c r="M42" s="96"/>
      <c r="N42" s="100"/>
      <c r="O42" s="39">
        <v>0</v>
      </c>
      <c r="P42" s="40">
        <v>0</v>
      </c>
      <c r="Q42" s="40">
        <v>0</v>
      </c>
      <c r="R42" s="40">
        <v>0</v>
      </c>
      <c r="S42" s="40">
        <v>0</v>
      </c>
      <c r="T42" s="47">
        <v>0</v>
      </c>
      <c r="U42" s="46">
        <v>0</v>
      </c>
      <c r="V42" s="46">
        <v>0</v>
      </c>
      <c r="W42" s="46">
        <v>1</v>
      </c>
      <c r="X42" s="46">
        <v>0</v>
      </c>
      <c r="Y42" s="46">
        <v>0</v>
      </c>
      <c r="Z42" s="46">
        <v>0</v>
      </c>
      <c r="AA42" s="48">
        <f t="shared" si="1"/>
        <v>1</v>
      </c>
      <c r="AB42" s="35"/>
      <c r="AC42" s="39"/>
      <c r="AD42" s="40"/>
      <c r="AE42" s="40"/>
      <c r="AF42" s="40"/>
      <c r="AG42" s="40"/>
      <c r="AH42" s="41"/>
      <c r="AI42" s="35"/>
      <c r="AJ42" s="69" t="s">
        <v>189</v>
      </c>
      <c r="AK42" s="70"/>
    </row>
    <row r="43" spans="1:37" ht="36" customHeight="1" x14ac:dyDescent="0.25">
      <c r="A43" s="94"/>
      <c r="B43" s="94"/>
      <c r="C43" s="97"/>
      <c r="D43" s="97"/>
      <c r="E43" s="97"/>
      <c r="F43" s="22">
        <v>10</v>
      </c>
      <c r="G43" s="20" t="s">
        <v>95</v>
      </c>
      <c r="H43" s="65">
        <v>42826</v>
      </c>
      <c r="I43" s="67">
        <v>43100</v>
      </c>
      <c r="J43" s="16">
        <v>0</v>
      </c>
      <c r="K43" s="6"/>
      <c r="L43" s="33" t="s">
        <v>96</v>
      </c>
      <c r="M43" s="97"/>
      <c r="N43" s="101"/>
      <c r="O43" s="39">
        <v>0</v>
      </c>
      <c r="P43" s="40">
        <v>0</v>
      </c>
      <c r="Q43" s="40">
        <v>0</v>
      </c>
      <c r="R43" s="40">
        <v>1</v>
      </c>
      <c r="S43" s="40">
        <v>0</v>
      </c>
      <c r="T43" s="47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5">
        <f t="shared" si="1"/>
        <v>1</v>
      </c>
      <c r="AB43" s="35"/>
      <c r="AC43" s="39"/>
      <c r="AD43" s="40"/>
      <c r="AE43" s="40"/>
      <c r="AF43" s="40"/>
      <c r="AG43" s="40"/>
      <c r="AH43" s="41"/>
      <c r="AI43" s="35"/>
      <c r="AJ43" s="71" t="s">
        <v>197</v>
      </c>
      <c r="AK43" s="72"/>
    </row>
    <row r="44" spans="1:37" ht="30" customHeight="1" x14ac:dyDescent="0.25">
      <c r="A44" s="92">
        <v>6</v>
      </c>
      <c r="B44" s="92" t="s">
        <v>26</v>
      </c>
      <c r="C44" s="95" t="str">
        <f>IF(B44=Listas!$A$13,Listas!$C$13,IF(B44=Listas!$A$14,Listas!$C$14,IF(B44=Listas!$A$15,Listas!$C$15,IF(B44=Listas!$A$16,Listas!$C$16,IF(B44=Listas!$A$17,Listas!$C$17,IF(B44=Listas!$A$18,Listas!$C$18))))))</f>
        <v>Políticas de buen gobierno definidas e implementadas</v>
      </c>
      <c r="D44" s="95" t="s">
        <v>123</v>
      </c>
      <c r="E44" s="98">
        <v>44</v>
      </c>
      <c r="F44" s="56">
        <v>1</v>
      </c>
      <c r="G44" s="66" t="s">
        <v>118</v>
      </c>
      <c r="H44" s="59">
        <v>42767</v>
      </c>
      <c r="I44" s="59">
        <v>42794</v>
      </c>
      <c r="J44" s="16">
        <v>0</v>
      </c>
      <c r="K44" s="7"/>
      <c r="L44" s="60" t="s">
        <v>104</v>
      </c>
      <c r="M44" s="98" t="s">
        <v>42</v>
      </c>
      <c r="N44" s="102" t="s">
        <v>47</v>
      </c>
      <c r="O44" s="39">
        <v>0</v>
      </c>
      <c r="P44" s="40">
        <v>0</v>
      </c>
      <c r="Q44" s="40">
        <v>1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7">
        <v>0</v>
      </c>
      <c r="X44" s="47">
        <v>0</v>
      </c>
      <c r="Y44" s="47">
        <v>0</v>
      </c>
      <c r="Z44" s="47">
        <v>0</v>
      </c>
      <c r="AA44" s="61">
        <f t="shared" si="1"/>
        <v>1</v>
      </c>
      <c r="AB44" s="35"/>
      <c r="AC44" s="39"/>
      <c r="AD44" s="40"/>
      <c r="AE44" s="40"/>
      <c r="AF44" s="40"/>
      <c r="AG44" s="40"/>
      <c r="AH44" s="41"/>
      <c r="AI44" s="35"/>
      <c r="AJ44" s="71" t="s">
        <v>197</v>
      </c>
      <c r="AK44" s="72"/>
    </row>
    <row r="45" spans="1:37" ht="30" customHeight="1" x14ac:dyDescent="0.25">
      <c r="A45" s="93"/>
      <c r="B45" s="93"/>
      <c r="C45" s="96"/>
      <c r="D45" s="96"/>
      <c r="E45" s="98"/>
      <c r="F45" s="56">
        <v>2</v>
      </c>
      <c r="G45" s="66" t="s">
        <v>105</v>
      </c>
      <c r="H45" s="59">
        <v>42795</v>
      </c>
      <c r="I45" s="59">
        <v>42825</v>
      </c>
      <c r="J45" s="16">
        <v>0</v>
      </c>
      <c r="K45" s="7"/>
      <c r="L45" s="60" t="s">
        <v>106</v>
      </c>
      <c r="M45" s="98"/>
      <c r="N45" s="102"/>
      <c r="O45" s="39">
        <v>0</v>
      </c>
      <c r="P45" s="40">
        <v>0</v>
      </c>
      <c r="Q45" s="40">
        <v>1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7">
        <v>0</v>
      </c>
      <c r="X45" s="47">
        <v>0</v>
      </c>
      <c r="Y45" s="47">
        <v>0</v>
      </c>
      <c r="Z45" s="47">
        <v>0</v>
      </c>
      <c r="AA45" s="61">
        <f t="shared" si="1"/>
        <v>1</v>
      </c>
      <c r="AB45" s="35"/>
      <c r="AC45" s="39"/>
      <c r="AD45" s="40"/>
      <c r="AE45" s="40"/>
      <c r="AF45" s="40"/>
      <c r="AG45" s="40"/>
      <c r="AH45" s="41"/>
      <c r="AI45" s="35"/>
      <c r="AJ45" s="71" t="s">
        <v>197</v>
      </c>
      <c r="AK45" s="72"/>
    </row>
    <row r="46" spans="1:37" ht="30" customHeight="1" x14ac:dyDescent="0.25">
      <c r="A46" s="93"/>
      <c r="B46" s="93"/>
      <c r="C46" s="96"/>
      <c r="D46" s="96"/>
      <c r="E46" s="98"/>
      <c r="F46" s="56">
        <v>4</v>
      </c>
      <c r="G46" s="7" t="s">
        <v>119</v>
      </c>
      <c r="H46" s="59">
        <v>42767</v>
      </c>
      <c r="I46" s="59">
        <v>42794</v>
      </c>
      <c r="J46" s="16">
        <v>0</v>
      </c>
      <c r="K46" s="7"/>
      <c r="L46" s="60" t="s">
        <v>107</v>
      </c>
      <c r="M46" s="98"/>
      <c r="N46" s="102"/>
      <c r="O46" s="39">
        <v>0</v>
      </c>
      <c r="P46" s="40">
        <v>0</v>
      </c>
      <c r="Q46" s="40">
        <v>0</v>
      </c>
      <c r="R46" s="40">
        <v>1</v>
      </c>
      <c r="S46" s="40">
        <v>0</v>
      </c>
      <c r="T46" s="40">
        <v>0</v>
      </c>
      <c r="U46" s="40">
        <v>0</v>
      </c>
      <c r="V46" s="40">
        <v>0</v>
      </c>
      <c r="W46" s="47">
        <v>0</v>
      </c>
      <c r="X46" s="47">
        <v>0</v>
      </c>
      <c r="Y46" s="47">
        <v>0</v>
      </c>
      <c r="Z46" s="47">
        <v>0</v>
      </c>
      <c r="AA46" s="61">
        <f t="shared" si="1"/>
        <v>1</v>
      </c>
      <c r="AB46" s="35"/>
      <c r="AC46" s="39"/>
      <c r="AD46" s="40"/>
      <c r="AE46" s="40"/>
      <c r="AF46" s="40"/>
      <c r="AG46" s="40"/>
      <c r="AH46" s="41"/>
      <c r="AI46" s="35"/>
      <c r="AJ46" s="71" t="s">
        <v>197</v>
      </c>
      <c r="AK46" s="72"/>
    </row>
    <row r="47" spans="1:37" ht="50.25" customHeight="1" x14ac:dyDescent="0.25">
      <c r="A47" s="93"/>
      <c r="B47" s="93"/>
      <c r="C47" s="96"/>
      <c r="D47" s="96"/>
      <c r="E47" s="98"/>
      <c r="F47" s="56">
        <v>5</v>
      </c>
      <c r="G47" s="7" t="s">
        <v>120</v>
      </c>
      <c r="H47" s="59">
        <v>42767</v>
      </c>
      <c r="I47" s="59">
        <v>42794</v>
      </c>
      <c r="J47" s="16">
        <v>0</v>
      </c>
      <c r="K47" s="7"/>
      <c r="L47" s="60" t="s">
        <v>108</v>
      </c>
      <c r="M47" s="98"/>
      <c r="N47" s="102"/>
      <c r="O47" s="39">
        <v>0</v>
      </c>
      <c r="P47" s="40">
        <v>0</v>
      </c>
      <c r="Q47" s="40">
        <v>0</v>
      </c>
      <c r="R47" s="40">
        <v>6</v>
      </c>
      <c r="S47" s="40">
        <v>0</v>
      </c>
      <c r="T47" s="40">
        <v>0</v>
      </c>
      <c r="U47" s="40">
        <v>0</v>
      </c>
      <c r="V47" s="40">
        <v>0</v>
      </c>
      <c r="W47" s="47">
        <v>0</v>
      </c>
      <c r="X47" s="47">
        <v>0</v>
      </c>
      <c r="Y47" s="47">
        <v>0</v>
      </c>
      <c r="Z47" s="47">
        <v>0</v>
      </c>
      <c r="AA47" s="61">
        <f>+SUM(O47:W47)/6</f>
        <v>1</v>
      </c>
      <c r="AB47" s="35"/>
      <c r="AC47" s="39"/>
      <c r="AD47" s="40"/>
      <c r="AE47" s="40"/>
      <c r="AF47" s="40"/>
      <c r="AG47" s="40"/>
      <c r="AH47" s="41"/>
      <c r="AI47" s="35"/>
      <c r="AJ47" s="71" t="s">
        <v>197</v>
      </c>
      <c r="AK47" s="72"/>
    </row>
    <row r="48" spans="1:37" ht="38.25" customHeight="1" x14ac:dyDescent="0.25">
      <c r="A48" s="93"/>
      <c r="B48" s="93"/>
      <c r="C48" s="96"/>
      <c r="D48" s="96"/>
      <c r="E48" s="98"/>
      <c r="F48" s="56">
        <v>6</v>
      </c>
      <c r="G48" s="7" t="s">
        <v>109</v>
      </c>
      <c r="H48" s="59">
        <v>42826</v>
      </c>
      <c r="I48" s="59">
        <v>43098</v>
      </c>
      <c r="J48" s="16">
        <v>0</v>
      </c>
      <c r="K48" s="7"/>
      <c r="L48" s="60" t="s">
        <v>110</v>
      </c>
      <c r="M48" s="98"/>
      <c r="N48" s="102"/>
      <c r="O48" s="39">
        <v>0</v>
      </c>
      <c r="P48" s="40">
        <v>0</v>
      </c>
      <c r="Q48" s="40">
        <v>0</v>
      </c>
      <c r="R48" s="40">
        <v>1</v>
      </c>
      <c r="S48" s="40">
        <v>1</v>
      </c>
      <c r="T48" s="40">
        <v>1</v>
      </c>
      <c r="U48" s="40">
        <v>1</v>
      </c>
      <c r="V48" s="40">
        <v>1</v>
      </c>
      <c r="W48" s="64">
        <v>1</v>
      </c>
      <c r="X48" s="64">
        <v>1</v>
      </c>
      <c r="Y48" s="64">
        <v>1</v>
      </c>
      <c r="Z48" s="64">
        <v>1</v>
      </c>
      <c r="AA48" s="61">
        <f>+SUM(O48:Z48)/9</f>
        <v>1</v>
      </c>
      <c r="AB48" s="35"/>
      <c r="AC48" s="39"/>
      <c r="AD48" s="40"/>
      <c r="AE48" s="40"/>
      <c r="AF48" s="40"/>
      <c r="AG48" s="40"/>
      <c r="AH48" s="41"/>
      <c r="AI48" s="35"/>
      <c r="AJ48" s="69" t="s">
        <v>217</v>
      </c>
      <c r="AK48" s="70"/>
    </row>
    <row r="49" spans="1:37" ht="46.5" customHeight="1" x14ac:dyDescent="0.25">
      <c r="A49" s="93"/>
      <c r="B49" s="93"/>
      <c r="C49" s="96"/>
      <c r="D49" s="96"/>
      <c r="E49" s="98"/>
      <c r="F49" s="56">
        <v>7</v>
      </c>
      <c r="G49" s="7" t="s">
        <v>218</v>
      </c>
      <c r="H49" s="59">
        <v>42826</v>
      </c>
      <c r="I49" s="59">
        <v>43098</v>
      </c>
      <c r="J49" s="16">
        <v>0</v>
      </c>
      <c r="K49" s="7"/>
      <c r="L49" s="60" t="s">
        <v>111</v>
      </c>
      <c r="M49" s="98"/>
      <c r="N49" s="102"/>
      <c r="O49" s="39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7">
        <v>0</v>
      </c>
      <c r="X49" s="47">
        <v>0</v>
      </c>
      <c r="Y49" s="47">
        <v>0</v>
      </c>
      <c r="Z49" s="47">
        <v>2</v>
      </c>
      <c r="AA49" s="61">
        <f>+SUM(O49:Z49)/2</f>
        <v>1</v>
      </c>
      <c r="AB49" s="35"/>
      <c r="AC49" s="39"/>
      <c r="AD49" s="40"/>
      <c r="AE49" s="40"/>
      <c r="AF49" s="40"/>
      <c r="AG49" s="40"/>
      <c r="AH49" s="41"/>
      <c r="AI49" s="35"/>
      <c r="AJ49" s="71" t="s">
        <v>197</v>
      </c>
      <c r="AK49" s="72"/>
    </row>
    <row r="50" spans="1:37" ht="37.5" customHeight="1" x14ac:dyDescent="0.25">
      <c r="A50" s="93"/>
      <c r="B50" s="93"/>
      <c r="C50" s="96"/>
      <c r="D50" s="96"/>
      <c r="E50" s="98"/>
      <c r="F50" s="56">
        <v>8</v>
      </c>
      <c r="G50" s="7" t="s">
        <v>124</v>
      </c>
      <c r="H50" s="59">
        <v>42830</v>
      </c>
      <c r="I50" s="59">
        <v>43074</v>
      </c>
      <c r="J50" s="16">
        <v>0</v>
      </c>
      <c r="K50" s="7"/>
      <c r="L50" s="60" t="s">
        <v>112</v>
      </c>
      <c r="M50" s="98"/>
      <c r="N50" s="102"/>
      <c r="O50" s="39">
        <v>0</v>
      </c>
      <c r="P50" s="40">
        <v>0</v>
      </c>
      <c r="Q50" s="40">
        <v>0</v>
      </c>
      <c r="R50" s="40">
        <v>1</v>
      </c>
      <c r="S50" s="40">
        <v>1</v>
      </c>
      <c r="T50" s="40">
        <v>1</v>
      </c>
      <c r="U50" s="40">
        <v>1</v>
      </c>
      <c r="V50" s="40">
        <v>1</v>
      </c>
      <c r="W50" s="64">
        <v>1</v>
      </c>
      <c r="X50" s="64">
        <v>1</v>
      </c>
      <c r="Y50" s="64">
        <v>1</v>
      </c>
      <c r="Z50" s="64">
        <v>1</v>
      </c>
      <c r="AA50" s="61">
        <f>+SUM(O50:Z50)/9</f>
        <v>1</v>
      </c>
      <c r="AB50" s="35"/>
      <c r="AC50" s="39"/>
      <c r="AD50" s="40"/>
      <c r="AE50" s="40"/>
      <c r="AF50" s="40"/>
      <c r="AG50" s="40"/>
      <c r="AH50" s="41"/>
      <c r="AI50" s="35"/>
      <c r="AJ50" s="69" t="s">
        <v>188</v>
      </c>
      <c r="AK50" s="70"/>
    </row>
    <row r="51" spans="1:37" ht="51" x14ac:dyDescent="0.25">
      <c r="A51" s="93"/>
      <c r="B51" s="93"/>
      <c r="C51" s="96"/>
      <c r="D51" s="96"/>
      <c r="E51" s="98"/>
      <c r="F51" s="56">
        <v>9</v>
      </c>
      <c r="G51" s="18" t="s">
        <v>113</v>
      </c>
      <c r="H51" s="59">
        <v>42767</v>
      </c>
      <c r="I51" s="59">
        <v>43098</v>
      </c>
      <c r="J51" s="16">
        <v>0</v>
      </c>
      <c r="K51" s="7"/>
      <c r="L51" s="60" t="s">
        <v>114</v>
      </c>
      <c r="M51" s="98"/>
      <c r="N51" s="102"/>
      <c r="O51" s="39">
        <v>0</v>
      </c>
      <c r="P51" s="40">
        <v>0</v>
      </c>
      <c r="Q51" s="40">
        <v>0</v>
      </c>
      <c r="R51" s="40">
        <v>0</v>
      </c>
      <c r="S51" s="40">
        <v>2</v>
      </c>
      <c r="T51" s="40">
        <v>0</v>
      </c>
      <c r="U51" s="40">
        <v>0</v>
      </c>
      <c r="V51" s="40">
        <v>0</v>
      </c>
      <c r="W51" s="47">
        <v>0</v>
      </c>
      <c r="X51" s="47">
        <v>0</v>
      </c>
      <c r="Y51" s="47">
        <v>0</v>
      </c>
      <c r="Z51" s="47">
        <v>0</v>
      </c>
      <c r="AA51" s="61">
        <f>+SUM(O51:W51)/SUM(O51:W51)</f>
        <v>1</v>
      </c>
      <c r="AB51" s="35"/>
      <c r="AC51" s="39"/>
      <c r="AD51" s="40"/>
      <c r="AE51" s="40"/>
      <c r="AF51" s="40"/>
      <c r="AG51" s="40"/>
      <c r="AH51" s="41"/>
      <c r="AI51" s="35"/>
      <c r="AJ51" s="71" t="s">
        <v>197</v>
      </c>
      <c r="AK51" s="72"/>
    </row>
    <row r="52" spans="1:37" ht="37.5" customHeight="1" x14ac:dyDescent="0.25">
      <c r="A52" s="93"/>
      <c r="B52" s="93"/>
      <c r="C52" s="96"/>
      <c r="D52" s="96"/>
      <c r="E52" s="98"/>
      <c r="F52" s="56">
        <v>10</v>
      </c>
      <c r="G52" s="18" t="s">
        <v>122</v>
      </c>
      <c r="H52" s="59">
        <v>42795</v>
      </c>
      <c r="I52" s="59">
        <v>43098</v>
      </c>
      <c r="J52" s="16">
        <v>0</v>
      </c>
      <c r="K52" s="7"/>
      <c r="L52" s="60" t="s">
        <v>115</v>
      </c>
      <c r="M52" s="98"/>
      <c r="N52" s="102"/>
      <c r="O52" s="39">
        <v>0</v>
      </c>
      <c r="P52" s="40">
        <v>0</v>
      </c>
      <c r="Q52" s="40">
        <v>0</v>
      </c>
      <c r="R52" s="40">
        <v>0</v>
      </c>
      <c r="S52" s="40">
        <v>0</v>
      </c>
      <c r="T52" s="40">
        <v>1</v>
      </c>
      <c r="U52" s="40">
        <v>1</v>
      </c>
      <c r="V52" s="40">
        <v>1</v>
      </c>
      <c r="W52" s="47">
        <v>1</v>
      </c>
      <c r="X52" s="47">
        <v>1</v>
      </c>
      <c r="Y52" s="47">
        <v>1</v>
      </c>
      <c r="Z52" s="47">
        <v>0</v>
      </c>
      <c r="AA52" s="61">
        <f>+SUM(O52:Z52)/6</f>
        <v>1</v>
      </c>
      <c r="AB52" s="35"/>
      <c r="AC52" s="39"/>
      <c r="AD52" s="40"/>
      <c r="AE52" s="40"/>
      <c r="AF52" s="40"/>
      <c r="AG52" s="40"/>
      <c r="AH52" s="41"/>
      <c r="AI52" s="35"/>
      <c r="AJ52" s="71" t="s">
        <v>197</v>
      </c>
      <c r="AK52" s="72"/>
    </row>
    <row r="53" spans="1:37" ht="51.75" thickBot="1" x14ac:dyDescent="0.3">
      <c r="A53" s="94"/>
      <c r="B53" s="94"/>
      <c r="C53" s="97"/>
      <c r="D53" s="97"/>
      <c r="E53" s="98"/>
      <c r="F53" s="56">
        <v>11</v>
      </c>
      <c r="G53" s="18" t="s">
        <v>116</v>
      </c>
      <c r="H53" s="59">
        <v>42887</v>
      </c>
      <c r="I53" s="59">
        <v>43098</v>
      </c>
      <c r="J53" s="16">
        <v>0</v>
      </c>
      <c r="K53" s="7"/>
      <c r="L53" s="60" t="s">
        <v>117</v>
      </c>
      <c r="M53" s="98"/>
      <c r="N53" s="102"/>
      <c r="O53" s="42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63">
        <v>1</v>
      </c>
      <c r="X53" s="63">
        <v>1</v>
      </c>
      <c r="Y53" s="63">
        <v>0</v>
      </c>
      <c r="Z53" s="63">
        <v>0</v>
      </c>
      <c r="AA53" s="62">
        <f>+SUM(O53:Z53)/2</f>
        <v>1</v>
      </c>
      <c r="AB53" s="35"/>
      <c r="AC53" s="42"/>
      <c r="AD53" s="43"/>
      <c r="AE53" s="43"/>
      <c r="AF53" s="43"/>
      <c r="AG53" s="43"/>
      <c r="AH53" s="44"/>
      <c r="AI53" s="35"/>
      <c r="AJ53" s="69" t="s">
        <v>229</v>
      </c>
      <c r="AK53" s="70"/>
    </row>
    <row r="54" spans="1:37" x14ac:dyDescent="0.25">
      <c r="E54" s="8">
        <f>SUM(E10:E53)</f>
        <v>119</v>
      </c>
      <c r="F54" s="8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57"/>
      <c r="W54" s="57"/>
      <c r="X54" s="57"/>
      <c r="Y54" s="57"/>
      <c r="Z54" s="57"/>
      <c r="AA54" s="58"/>
    </row>
    <row r="55" spans="1:37" ht="38.25" x14ac:dyDescent="0.25">
      <c r="G55" s="9" t="s">
        <v>194</v>
      </c>
    </row>
    <row r="56" spans="1:37" x14ac:dyDescent="0.25">
      <c r="AA56" s="55"/>
    </row>
    <row r="57" spans="1:37" x14ac:dyDescent="0.25">
      <c r="G57" s="14"/>
    </row>
    <row r="58" spans="1:37" x14ac:dyDescent="0.25">
      <c r="O58" s="54"/>
    </row>
    <row r="62" spans="1:37" x14ac:dyDescent="0.25">
      <c r="V62" s="54"/>
      <c r="W62" s="54"/>
      <c r="X62" s="54"/>
      <c r="Y62" s="54"/>
      <c r="Z62" s="54"/>
    </row>
  </sheetData>
  <sheetProtection autoFilter="0"/>
  <protectedRanges>
    <protectedRange algorithmName="SHA-512" hashValue="DYb/rrAVMvpQwMk0eTejMQcWQBVCDE6+i+lBwJWmQ3kuanuvW1jPOsuXOwQU1biiZ910ChVFrhJBUy+mVWGN7g==" saltValue="dMtMVG8t5XkdDhMcI2BN5A==" spinCount="100000" sqref="AA54 O31:AK53 O10:AK30" name="Rango1"/>
  </protectedRanges>
  <autoFilter ref="A9:AK55">
    <filterColumn colId="5" showButton="0"/>
    <filterColumn colId="35" showButton="0"/>
  </autoFilter>
  <mergeCells count="97">
    <mergeCell ref="M10:M12"/>
    <mergeCell ref="N10:N12"/>
    <mergeCell ref="M13:M15"/>
    <mergeCell ref="N13:N15"/>
    <mergeCell ref="M16:M30"/>
    <mergeCell ref="N16:N30"/>
    <mergeCell ref="M31:M33"/>
    <mergeCell ref="N31:N33"/>
    <mergeCell ref="M34:M43"/>
    <mergeCell ref="N34:N43"/>
    <mergeCell ref="M44:M53"/>
    <mergeCell ref="N44:N53"/>
    <mergeCell ref="A34:A43"/>
    <mergeCell ref="B34:B43"/>
    <mergeCell ref="C34:C43"/>
    <mergeCell ref="D34:D43"/>
    <mergeCell ref="E34:E43"/>
    <mergeCell ref="A44:A53"/>
    <mergeCell ref="B44:B53"/>
    <mergeCell ref="C44:C53"/>
    <mergeCell ref="D44:D53"/>
    <mergeCell ref="E44:E53"/>
    <mergeCell ref="A16:A30"/>
    <mergeCell ref="B16:B30"/>
    <mergeCell ref="C16:C30"/>
    <mergeCell ref="D16:D30"/>
    <mergeCell ref="E16:E30"/>
    <mergeCell ref="A31:A33"/>
    <mergeCell ref="B31:B33"/>
    <mergeCell ref="C31:C33"/>
    <mergeCell ref="D31:D33"/>
    <mergeCell ref="E31:E33"/>
    <mergeCell ref="F9:G9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F7:G7"/>
    <mergeCell ref="C7:E7"/>
    <mergeCell ref="G5:J5"/>
    <mergeCell ref="D1:M1"/>
    <mergeCell ref="D2:M2"/>
    <mergeCell ref="A1:C2"/>
    <mergeCell ref="C5:F5"/>
    <mergeCell ref="O8:AA8"/>
    <mergeCell ref="AC8:AH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J27:AK27"/>
    <mergeCell ref="AJ28:AK28"/>
    <mergeCell ref="AJ29:AK29"/>
    <mergeCell ref="AJ30:AK30"/>
    <mergeCell ref="AJ31:AK31"/>
    <mergeCell ref="AJ32:AK32"/>
    <mergeCell ref="AJ33:AK33"/>
    <mergeCell ref="AJ34:AK34"/>
    <mergeCell ref="AJ35:AK35"/>
    <mergeCell ref="AJ36:AK36"/>
    <mergeCell ref="AJ37:AK37"/>
    <mergeCell ref="AJ38:AK38"/>
    <mergeCell ref="AJ39:AK39"/>
    <mergeCell ref="AJ40:AK40"/>
    <mergeCell ref="AJ41:AK41"/>
    <mergeCell ref="AJ42:AK42"/>
    <mergeCell ref="AJ43:AK43"/>
    <mergeCell ref="AJ44:AK44"/>
    <mergeCell ref="AJ45:AK45"/>
    <mergeCell ref="AJ50:AK50"/>
    <mergeCell ref="AJ51:AK51"/>
    <mergeCell ref="AJ52:AK52"/>
    <mergeCell ref="AJ53:AK53"/>
    <mergeCell ref="AJ46:AK46"/>
    <mergeCell ref="AJ47:AK47"/>
    <mergeCell ref="AJ48:AK48"/>
    <mergeCell ref="AJ49:AK49"/>
  </mergeCells>
  <dataValidations count="1">
    <dataValidation type="date" allowBlank="1" showInputMessage="1" showErrorMessage="1" sqref="H10:I53">
      <formula1>42736</formula1>
      <formula2>43100</formula2>
    </dataValidation>
  </dataValidations>
  <printOptions horizontalCentered="1" verticalCentered="1"/>
  <pageMargins left="0.23622047244094491" right="0.19685039370078741" top="0.39370078740157483" bottom="0.27559055118110237" header="0.31496062992125984" footer="0.31496062992125984"/>
  <pageSetup scale="36" orientation="portrait" copies="2" r:id="rId1"/>
  <ignoredErrors>
    <ignoredError sqref="AA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Listas!$A$13:$A$18</xm:f>
          </x14:formula1>
          <xm:sqref>B10 B13 B16 B31 B34 B44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K10:K12 K16:K30 K34:K43</xm:sqref>
        </x14:dataValidation>
        <x14:dataValidation type="list" allowBlank="1" showInputMessage="1" showErrorMessage="1">
          <x14:formula1>
            <xm:f>'C:\Users\lina.gomez\AppData\Local\Microsoft\Windows\Temporary Internet Files\Content.Outlook\L20NSUX7\[FORMATO PLAN DE ACCIÓN ART (002).xlsx]Listas'!#REF!</xm:f>
          </x14:formula1>
          <xm:sqref>K13:K15 K31:K33 K44:K53</xm:sqref>
        </x14:dataValidation>
        <x14:dataValidation type="list" allowBlank="1" showInputMessage="1" showErrorMessage="1">
          <x14:formula1>
            <xm:f>Listas1!$A$81:$A$82</xm:f>
          </x14:formula1>
          <xm:sqref>N13:N53</xm:sqref>
        </x14:dataValidation>
        <x14:dataValidation type="list" allowBlank="1" showInputMessage="1" showErrorMessage="1">
          <x14:formula1>
            <xm:f>Listas1!$A$74:$A$78</xm:f>
          </x14:formula1>
          <xm:sqref>M10:M53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58" workbookViewId="0">
      <selection activeCell="E9" sqref="E9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20</v>
      </c>
    </row>
    <row r="2" spans="1:1" x14ac:dyDescent="0.25">
      <c r="A2" s="1" t="s">
        <v>12</v>
      </c>
    </row>
    <row r="3" spans="1:1" x14ac:dyDescent="0.25">
      <c r="A3" s="1" t="s">
        <v>16</v>
      </c>
    </row>
    <row r="4" spans="1:1" x14ac:dyDescent="0.25">
      <c r="A4" s="1" t="s">
        <v>17</v>
      </c>
    </row>
    <row r="5" spans="1:1" x14ac:dyDescent="0.25">
      <c r="A5" s="1" t="s">
        <v>18</v>
      </c>
    </row>
    <row r="6" spans="1:1" x14ac:dyDescent="0.25">
      <c r="A6" s="1" t="s">
        <v>19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125</v>
      </c>
    </row>
    <row r="11" spans="1:1" x14ac:dyDescent="0.25">
      <c r="A11" s="1" t="s">
        <v>126</v>
      </c>
    </row>
    <row r="12" spans="1:1" x14ac:dyDescent="0.25">
      <c r="A12" s="1" t="s">
        <v>127</v>
      </c>
    </row>
    <row r="13" spans="1:1" x14ac:dyDescent="0.25">
      <c r="A13" s="1" t="s">
        <v>128</v>
      </c>
    </row>
    <row r="14" spans="1:1" x14ac:dyDescent="0.25">
      <c r="A14" s="1" t="s">
        <v>129</v>
      </c>
    </row>
    <row r="15" spans="1:1" x14ac:dyDescent="0.25">
      <c r="A15" s="1" t="s">
        <v>130</v>
      </c>
    </row>
    <row r="16" spans="1:1" x14ac:dyDescent="0.25">
      <c r="A16" s="1" t="s">
        <v>131</v>
      </c>
    </row>
    <row r="17" spans="1:3" x14ac:dyDescent="0.25">
      <c r="A17" s="1" t="s">
        <v>132</v>
      </c>
    </row>
    <row r="18" spans="1:3" x14ac:dyDescent="0.25">
      <c r="A18" s="5"/>
    </row>
    <row r="19" spans="1:3" ht="16.5" x14ac:dyDescent="0.25">
      <c r="A19" s="2" t="s">
        <v>33</v>
      </c>
      <c r="C19" s="2" t="s">
        <v>34</v>
      </c>
    </row>
    <row r="20" spans="1:3" ht="49.5" x14ac:dyDescent="0.25">
      <c r="A20" s="3" t="s">
        <v>21</v>
      </c>
      <c r="C20" s="3" t="s">
        <v>27</v>
      </c>
    </row>
    <row r="21" spans="1:3" ht="33" x14ac:dyDescent="0.25">
      <c r="A21" s="3" t="s">
        <v>22</v>
      </c>
      <c r="C21" s="3" t="s">
        <v>28</v>
      </c>
    </row>
    <row r="22" spans="1:3" ht="33" x14ac:dyDescent="0.25">
      <c r="A22" s="3" t="s">
        <v>23</v>
      </c>
      <c r="C22" s="3" t="s">
        <v>29</v>
      </c>
    </row>
    <row r="23" spans="1:3" ht="33" x14ac:dyDescent="0.25">
      <c r="A23" s="3" t="s">
        <v>24</v>
      </c>
      <c r="C23" s="3" t="s">
        <v>30</v>
      </c>
    </row>
    <row r="24" spans="1:3" ht="33" x14ac:dyDescent="0.25">
      <c r="A24" s="3" t="s">
        <v>25</v>
      </c>
      <c r="C24" s="3" t="s">
        <v>31</v>
      </c>
    </row>
    <row r="25" spans="1:3" ht="33" x14ac:dyDescent="0.25">
      <c r="A25" s="3" t="s">
        <v>26</v>
      </c>
      <c r="C25" s="3" t="s">
        <v>32</v>
      </c>
    </row>
    <row r="26" spans="1:3" x14ac:dyDescent="0.25">
      <c r="A26" s="5"/>
    </row>
    <row r="27" spans="1:3" ht="16.5" x14ac:dyDescent="0.25">
      <c r="A27" s="2" t="s">
        <v>36</v>
      </c>
    </row>
    <row r="28" spans="1:3" ht="49.5" x14ac:dyDescent="0.25">
      <c r="A28" s="3" t="s">
        <v>37</v>
      </c>
    </row>
    <row r="29" spans="1:3" ht="33" x14ac:dyDescent="0.25">
      <c r="A29" s="3" t="s">
        <v>39</v>
      </c>
    </row>
    <row r="30" spans="1:3" ht="33" x14ac:dyDescent="0.25">
      <c r="A30" s="3" t="s">
        <v>38</v>
      </c>
    </row>
    <row r="31" spans="1:3" ht="16.5" x14ac:dyDescent="0.25">
      <c r="A31" s="3" t="s">
        <v>49</v>
      </c>
    </row>
    <row r="32" spans="1:3" ht="16.5" x14ac:dyDescent="0.25">
      <c r="A32" s="3" t="s">
        <v>133</v>
      </c>
    </row>
    <row r="33" spans="1:1" ht="16.5" x14ac:dyDescent="0.25">
      <c r="A33" s="3" t="s">
        <v>134</v>
      </c>
    </row>
    <row r="34" spans="1:1" ht="16.5" x14ac:dyDescent="0.25">
      <c r="A34" s="3" t="s">
        <v>135</v>
      </c>
    </row>
    <row r="35" spans="1:1" ht="16.5" x14ac:dyDescent="0.25">
      <c r="A35" s="3" t="s">
        <v>136</v>
      </c>
    </row>
    <row r="36" spans="1:1" ht="16.5" x14ac:dyDescent="0.25">
      <c r="A36" s="3" t="s">
        <v>137</v>
      </c>
    </row>
    <row r="37" spans="1:1" ht="16.5" x14ac:dyDescent="0.25">
      <c r="A37" s="3" t="s">
        <v>138</v>
      </c>
    </row>
    <row r="38" spans="1:1" ht="16.5" x14ac:dyDescent="0.25">
      <c r="A38" s="3" t="s">
        <v>139</v>
      </c>
    </row>
    <row r="39" spans="1:1" ht="16.5" x14ac:dyDescent="0.25">
      <c r="A39" s="3" t="s">
        <v>140</v>
      </c>
    </row>
    <row r="40" spans="1:1" ht="16.5" x14ac:dyDescent="0.25">
      <c r="A40" s="3" t="s">
        <v>141</v>
      </c>
    </row>
    <row r="41" spans="1:1" ht="16.5" x14ac:dyDescent="0.25">
      <c r="A41" s="3" t="s">
        <v>142</v>
      </c>
    </row>
    <row r="42" spans="1:1" ht="16.5" x14ac:dyDescent="0.25">
      <c r="A42" s="3" t="s">
        <v>143</v>
      </c>
    </row>
    <row r="43" spans="1:1" ht="16.5" x14ac:dyDescent="0.25">
      <c r="A43" s="3" t="s">
        <v>144</v>
      </c>
    </row>
    <row r="44" spans="1:1" ht="16.5" x14ac:dyDescent="0.25">
      <c r="A44" s="3" t="s">
        <v>145</v>
      </c>
    </row>
    <row r="45" spans="1:1" ht="16.5" x14ac:dyDescent="0.25">
      <c r="A45" s="3" t="s">
        <v>146</v>
      </c>
    </row>
    <row r="46" spans="1:1" ht="16.5" x14ac:dyDescent="0.25">
      <c r="A46" s="3" t="s">
        <v>147</v>
      </c>
    </row>
    <row r="47" spans="1:1" ht="16.5" x14ac:dyDescent="0.25">
      <c r="A47" s="3" t="s">
        <v>148</v>
      </c>
    </row>
    <row r="48" spans="1:1" ht="16.5" x14ac:dyDescent="0.25">
      <c r="A48" s="3" t="s">
        <v>149</v>
      </c>
    </row>
    <row r="49" spans="1:1" ht="16.5" x14ac:dyDescent="0.25">
      <c r="A49" s="3" t="s">
        <v>150</v>
      </c>
    </row>
    <row r="50" spans="1:1" ht="16.5" x14ac:dyDescent="0.25">
      <c r="A50" s="3" t="s">
        <v>151</v>
      </c>
    </row>
    <row r="51" spans="1:1" ht="16.5" x14ac:dyDescent="0.25">
      <c r="A51" s="3" t="s">
        <v>152</v>
      </c>
    </row>
    <row r="52" spans="1:1" ht="16.5" x14ac:dyDescent="0.25">
      <c r="A52" s="3" t="s">
        <v>153</v>
      </c>
    </row>
    <row r="53" spans="1:1" ht="16.5" x14ac:dyDescent="0.25">
      <c r="A53" s="3" t="s">
        <v>154</v>
      </c>
    </row>
    <row r="54" spans="1:1" ht="16.5" x14ac:dyDescent="0.25">
      <c r="A54" s="3" t="s">
        <v>155</v>
      </c>
    </row>
    <row r="55" spans="1:1" ht="16.5" x14ac:dyDescent="0.25">
      <c r="A55" s="3" t="s">
        <v>156</v>
      </c>
    </row>
    <row r="56" spans="1:1" ht="16.5" x14ac:dyDescent="0.25">
      <c r="A56" s="3" t="s">
        <v>157</v>
      </c>
    </row>
    <row r="57" spans="1:1" ht="16.5" x14ac:dyDescent="0.25">
      <c r="A57" s="3" t="s">
        <v>158</v>
      </c>
    </row>
    <row r="58" spans="1:1" ht="16.5" x14ac:dyDescent="0.25">
      <c r="A58" s="3" t="s">
        <v>159</v>
      </c>
    </row>
    <row r="59" spans="1:1" ht="16.5" x14ac:dyDescent="0.25">
      <c r="A59" s="3" t="s">
        <v>160</v>
      </c>
    </row>
    <row r="60" spans="1:1" ht="16.5" x14ac:dyDescent="0.25">
      <c r="A60" s="3" t="s">
        <v>161</v>
      </c>
    </row>
    <row r="61" spans="1:1" ht="16.5" x14ac:dyDescent="0.25">
      <c r="A61" s="3" t="s">
        <v>162</v>
      </c>
    </row>
    <row r="62" spans="1:1" ht="16.5" x14ac:dyDescent="0.25">
      <c r="A62" s="3" t="s">
        <v>163</v>
      </c>
    </row>
    <row r="63" spans="1:1" ht="16.5" x14ac:dyDescent="0.25">
      <c r="A63" s="3" t="s">
        <v>164</v>
      </c>
    </row>
    <row r="64" spans="1:1" ht="16.5" x14ac:dyDescent="0.25">
      <c r="A64" s="3" t="s">
        <v>165</v>
      </c>
    </row>
    <row r="65" spans="1:1" ht="16.5" x14ac:dyDescent="0.25">
      <c r="A65" s="3" t="s">
        <v>166</v>
      </c>
    </row>
    <row r="66" spans="1:1" ht="16.5" x14ac:dyDescent="0.25">
      <c r="A66" s="3" t="s">
        <v>167</v>
      </c>
    </row>
    <row r="67" spans="1:1" ht="16.5" x14ac:dyDescent="0.25">
      <c r="A67" s="3" t="s">
        <v>168</v>
      </c>
    </row>
    <row r="68" spans="1:1" ht="16.5" x14ac:dyDescent="0.25">
      <c r="A68" s="3" t="s">
        <v>169</v>
      </c>
    </row>
    <row r="69" spans="1:1" ht="16.5" x14ac:dyDescent="0.25">
      <c r="A69" s="3" t="s">
        <v>170</v>
      </c>
    </row>
    <row r="70" spans="1:1" ht="16.5" x14ac:dyDescent="0.25">
      <c r="A70" s="3" t="s">
        <v>171</v>
      </c>
    </row>
    <row r="71" spans="1:1" ht="16.5" x14ac:dyDescent="0.25">
      <c r="A71" s="21"/>
    </row>
    <row r="73" spans="1:1" ht="16.5" x14ac:dyDescent="0.25">
      <c r="A73" s="2" t="s">
        <v>40</v>
      </c>
    </row>
    <row r="74" spans="1:1" ht="16.5" x14ac:dyDescent="0.25">
      <c r="A74" s="3" t="s">
        <v>41</v>
      </c>
    </row>
    <row r="75" spans="1:1" ht="16.5" x14ac:dyDescent="0.25">
      <c r="A75" s="3" t="s">
        <v>42</v>
      </c>
    </row>
    <row r="76" spans="1:1" ht="16.5" x14ac:dyDescent="0.25">
      <c r="A76" s="3" t="s">
        <v>43</v>
      </c>
    </row>
    <row r="77" spans="1:1" ht="16.5" x14ac:dyDescent="0.25">
      <c r="A77" s="3" t="s">
        <v>44</v>
      </c>
    </row>
    <row r="78" spans="1:1" ht="16.5" x14ac:dyDescent="0.25">
      <c r="A78" s="3" t="s">
        <v>45</v>
      </c>
    </row>
    <row r="80" spans="1:1" ht="16.5" x14ac:dyDescent="0.25">
      <c r="A80" s="2" t="s">
        <v>48</v>
      </c>
    </row>
    <row r="81" spans="1:1" ht="16.5" x14ac:dyDescent="0.25">
      <c r="A81" s="3" t="s">
        <v>46</v>
      </c>
    </row>
    <row r="82" spans="1:1" ht="16.5" x14ac:dyDescent="0.25">
      <c r="A82" s="3" t="s">
        <v>47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20</v>
      </c>
    </row>
    <row r="2" spans="1:3" x14ac:dyDescent="0.25">
      <c r="A2" s="1" t="s">
        <v>12</v>
      </c>
    </row>
    <row r="3" spans="1:3" x14ac:dyDescent="0.25">
      <c r="A3" s="1" t="s">
        <v>16</v>
      </c>
    </row>
    <row r="4" spans="1:3" x14ac:dyDescent="0.25">
      <c r="A4" s="1" t="s">
        <v>17</v>
      </c>
    </row>
    <row r="5" spans="1:3" x14ac:dyDescent="0.25">
      <c r="A5" s="1" t="s">
        <v>18</v>
      </c>
    </row>
    <row r="6" spans="1:3" x14ac:dyDescent="0.25">
      <c r="A6" s="1" t="s">
        <v>19</v>
      </c>
    </row>
    <row r="7" spans="1:3" x14ac:dyDescent="0.25">
      <c r="A7" s="1" t="s">
        <v>13</v>
      </c>
    </row>
    <row r="8" spans="1:3" x14ac:dyDescent="0.25">
      <c r="A8" s="1" t="s">
        <v>14</v>
      </c>
    </row>
    <row r="9" spans="1:3" x14ac:dyDescent="0.25">
      <c r="A9" s="1" t="s">
        <v>15</v>
      </c>
    </row>
    <row r="10" spans="1:3" x14ac:dyDescent="0.25">
      <c r="A10" s="1" t="s">
        <v>52</v>
      </c>
    </row>
    <row r="11" spans="1:3" x14ac:dyDescent="0.25">
      <c r="A11" s="5"/>
    </row>
    <row r="12" spans="1:3" ht="16.5" x14ac:dyDescent="0.25">
      <c r="A12" s="2" t="s">
        <v>33</v>
      </c>
      <c r="C12" s="2" t="s">
        <v>34</v>
      </c>
    </row>
    <row r="13" spans="1:3" ht="49.5" x14ac:dyDescent="0.25">
      <c r="A13" s="3" t="s">
        <v>21</v>
      </c>
      <c r="C13" s="3" t="s">
        <v>27</v>
      </c>
    </row>
    <row r="14" spans="1:3" ht="33" x14ac:dyDescent="0.25">
      <c r="A14" s="3" t="s">
        <v>22</v>
      </c>
      <c r="C14" s="3" t="s">
        <v>28</v>
      </c>
    </row>
    <row r="15" spans="1:3" ht="33" x14ac:dyDescent="0.25">
      <c r="A15" s="3" t="s">
        <v>23</v>
      </c>
      <c r="C15" s="3" t="s">
        <v>29</v>
      </c>
    </row>
    <row r="16" spans="1:3" ht="33" x14ac:dyDescent="0.25">
      <c r="A16" s="3" t="s">
        <v>24</v>
      </c>
      <c r="C16" s="3" t="s">
        <v>30</v>
      </c>
    </row>
    <row r="17" spans="1:3" ht="33" x14ac:dyDescent="0.25">
      <c r="A17" s="3" t="s">
        <v>25</v>
      </c>
      <c r="C17" s="3" t="s">
        <v>31</v>
      </c>
    </row>
    <row r="18" spans="1:3" ht="33" x14ac:dyDescent="0.25">
      <c r="A18" s="3" t="s">
        <v>26</v>
      </c>
      <c r="C18" s="3" t="s">
        <v>32</v>
      </c>
    </row>
    <row r="19" spans="1:3" x14ac:dyDescent="0.25">
      <c r="A19" s="5"/>
    </row>
    <row r="20" spans="1:3" ht="16.5" x14ac:dyDescent="0.25">
      <c r="A20" s="2" t="s">
        <v>36</v>
      </c>
    </row>
    <row r="21" spans="1:3" ht="49.5" x14ac:dyDescent="0.25">
      <c r="A21" s="3" t="s">
        <v>37</v>
      </c>
    </row>
    <row r="22" spans="1:3" ht="33" x14ac:dyDescent="0.25">
      <c r="A22" s="3" t="s">
        <v>39</v>
      </c>
    </row>
    <row r="23" spans="1:3" ht="33" x14ac:dyDescent="0.25">
      <c r="A23" s="3" t="s">
        <v>38</v>
      </c>
    </row>
    <row r="24" spans="1:3" ht="16.5" x14ac:dyDescent="0.25">
      <c r="A24" s="3" t="s">
        <v>49</v>
      </c>
    </row>
    <row r="26" spans="1:3" ht="16.5" x14ac:dyDescent="0.25">
      <c r="A26" s="2" t="s">
        <v>40</v>
      </c>
    </row>
    <row r="27" spans="1:3" ht="16.5" x14ac:dyDescent="0.25">
      <c r="A27" s="3" t="s">
        <v>41</v>
      </c>
    </row>
    <row r="28" spans="1:3" ht="16.5" x14ac:dyDescent="0.25">
      <c r="A28" s="3" t="s">
        <v>42</v>
      </c>
    </row>
    <row r="29" spans="1:3" ht="16.5" x14ac:dyDescent="0.25">
      <c r="A29" s="3" t="s">
        <v>43</v>
      </c>
    </row>
    <row r="30" spans="1:3" ht="16.5" x14ac:dyDescent="0.25">
      <c r="A30" s="3" t="s">
        <v>44</v>
      </c>
    </row>
    <row r="31" spans="1:3" ht="16.5" x14ac:dyDescent="0.25">
      <c r="A31" s="3" t="s">
        <v>45</v>
      </c>
    </row>
    <row r="33" spans="1:1" ht="16.5" x14ac:dyDescent="0.25">
      <c r="A33" s="2" t="s">
        <v>48</v>
      </c>
    </row>
    <row r="34" spans="1:1" ht="16.5" x14ac:dyDescent="0.25">
      <c r="A34" s="3" t="s">
        <v>46</v>
      </c>
    </row>
    <row r="35" spans="1:1" ht="16.5" x14ac:dyDescent="0.25">
      <c r="A35" s="3" t="s">
        <v>47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 Interno</vt:lpstr>
      <vt:lpstr>Listas1</vt:lpstr>
      <vt:lpstr>Listas</vt:lpstr>
      <vt:lpstr>'Control Interno'!Área_de_impresión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Miguel Angel Saavedra Avila</cp:lastModifiedBy>
  <cp:lastPrinted>2017-05-25T18:48:27Z</cp:lastPrinted>
  <dcterms:created xsi:type="dcterms:W3CDTF">2013-04-17T16:26:33Z</dcterms:created>
  <dcterms:modified xsi:type="dcterms:W3CDTF">2018-01-11T14:39:07Z</dcterms:modified>
</cp:coreProperties>
</file>