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aristizabal.UACT\Desktop\"/>
    </mc:Choice>
  </mc:AlternateContent>
  <bookViews>
    <workbookView xWindow="0" yWindow="0" windowWidth="21600" windowHeight="9510"/>
  </bookViews>
  <sheets>
    <sheet name="PLAN ACCIÓN" sheetId="1" r:id="rId1"/>
    <sheet name="Listas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'PLAN ACCIÓN'!$A$9:$AR$60</definedName>
    <definedName name="_xlnm.Print_Area" localSheetId="0">'PLAN ACCIÓN'!$A$1:$N$60</definedName>
    <definedName name="_xlnm.Print_Titles" localSheetId="0">'PLAN ACCIÓN'!$9:$9</definedName>
  </definedNames>
  <calcPr calcId="171027"/>
</workbook>
</file>

<file path=xl/calcChain.xml><?xml version="1.0" encoding="utf-8"?>
<calcChain xmlns="http://schemas.openxmlformats.org/spreadsheetml/2006/main">
  <c r="Z11" i="1" l="1"/>
  <c r="Y11" i="1"/>
  <c r="X11" i="1"/>
  <c r="W11" i="1"/>
  <c r="V11" i="1"/>
  <c r="U11" i="1"/>
  <c r="T11" i="1"/>
  <c r="S11" i="1"/>
  <c r="R11" i="1"/>
  <c r="Q11" i="1"/>
  <c r="P11" i="1"/>
  <c r="O11" i="1"/>
  <c r="Z10" i="1"/>
  <c r="Y10" i="1"/>
  <c r="X10" i="1"/>
  <c r="W10" i="1"/>
  <c r="V10" i="1"/>
  <c r="U10" i="1"/>
  <c r="T10" i="1"/>
  <c r="S10" i="1"/>
  <c r="R10" i="1"/>
  <c r="Q10" i="1"/>
  <c r="P10" i="1"/>
  <c r="O10" i="1"/>
  <c r="AA19" i="1" l="1"/>
  <c r="AA18" i="1"/>
  <c r="AA17" i="1"/>
  <c r="AO34" i="1" l="1"/>
  <c r="AA30" i="1" l="1"/>
  <c r="AA34" i="1" l="1"/>
  <c r="AO32" i="1"/>
  <c r="AA32" i="1" l="1"/>
  <c r="AA28" i="1"/>
  <c r="AA27" i="1"/>
  <c r="AA26" i="1"/>
  <c r="AA25" i="1"/>
  <c r="AO23" i="1"/>
  <c r="AA21" i="1" l="1"/>
  <c r="AA20" i="1"/>
  <c r="AG32" i="1" l="1"/>
  <c r="AF32" i="1"/>
  <c r="AE32" i="1"/>
  <c r="AD32" i="1"/>
  <c r="AC32" i="1"/>
</calcChain>
</file>

<file path=xl/comments1.xml><?xml version="1.0" encoding="utf-8"?>
<comments xmlns="http://schemas.openxmlformats.org/spreadsheetml/2006/main">
  <authors>
    <author>Gimena Melgarejo Pinzon</author>
  </authors>
  <commentList>
    <comment ref="AF34" authorId="0" shapeId="0">
      <text>
        <r>
          <rPr>
            <b/>
            <sz val="9"/>
            <color indexed="81"/>
            <rFont val="Tahoma"/>
            <family val="2"/>
          </rPr>
          <t>Gimena Melgarejo Pinzon:</t>
        </r>
        <r>
          <rPr>
            <sz val="9"/>
            <color indexed="81"/>
            <rFont val="Tahoma"/>
            <family val="2"/>
          </rPr>
          <t xml:space="preserve">
incluye pago a comfinagro y bolsa</t>
        </r>
      </text>
    </comment>
  </commentList>
</comments>
</file>

<file path=xl/sharedStrings.xml><?xml version="1.0" encoding="utf-8"?>
<sst xmlns="http://schemas.openxmlformats.org/spreadsheetml/2006/main" count="462" uniqueCount="273">
  <si>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</si>
  <si>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</si>
  <si>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</si>
  <si>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</si>
  <si>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</si>
  <si>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</si>
  <si>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</si>
  <si>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</si>
  <si>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</si>
  <si>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</si>
  <si>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</si>
  <si>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</si>
  <si>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</si>
  <si>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</si>
  <si>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</si>
  <si>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</si>
  <si>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</si>
  <si>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SECRETARÍA GENERAL- DISCIPLINARIO</t>
  </si>
  <si>
    <t>SECRETARÍA GENERAL- ADMINISTRATIVA</t>
  </si>
  <si>
    <t>SECRETARÍA GENERAL- FINANCIERA</t>
  </si>
  <si>
    <t>SECRETARÍA GENERAL- TALENTO HUMANO</t>
  </si>
  <si>
    <t>SECRETARÍA GENERAL- CONTRATACIÓN</t>
  </si>
  <si>
    <t>SECRETARÍA GENERAL- TIC</t>
  </si>
  <si>
    <t>SECRETARÍA GENERAL- SERVICIO AL CIUDADANO</t>
  </si>
  <si>
    <t>SECRETARÍA GENERAL - DESPACHO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</si>
  <si>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</si>
  <si>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</si>
  <si>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</si>
  <si>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</si>
  <si>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</si>
  <si>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</si>
  <si>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</si>
  <si>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</si>
  <si>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</si>
  <si>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</si>
  <si>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</si>
  <si>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</si>
  <si>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</si>
  <si>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</si>
  <si>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</si>
  <si>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</si>
  <si>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</si>
  <si>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</si>
  <si>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</si>
  <si>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</si>
  <si>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</si>
  <si>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</si>
  <si>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</si>
  <si>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</si>
  <si>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</si>
  <si>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</si>
  <si>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</si>
  <si>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</si>
  <si>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</si>
  <si>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</si>
  <si>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</si>
  <si>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</si>
  <si>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</si>
  <si>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</si>
  <si>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</si>
  <si>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</si>
  <si>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</si>
  <si>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Recursos Financieros requeridos
(Cifras en millones de pesos)</t>
  </si>
  <si>
    <t xml:space="preserve">A203502. Impuesto de vehiculo </t>
  </si>
  <si>
    <t xml:space="preserve">A204125. Otras compras de equipos </t>
  </si>
  <si>
    <t xml:space="preserve">A20422. Mobiliario y enseres </t>
  </si>
  <si>
    <t xml:space="preserve">A204210. Otros enseres y equipo de oficina </t>
  </si>
  <si>
    <t xml:space="preserve">A20441. Combustible y lubricantes </t>
  </si>
  <si>
    <t xml:space="preserve">A20442. Dotacion </t>
  </si>
  <si>
    <t xml:space="preserve">A204415. Papeleria, utiles de escritorio y oficina </t>
  </si>
  <si>
    <t xml:space="preserve">A204417. Productos deAseo y limpieza </t>
  </si>
  <si>
    <t xml:space="preserve">A204418. Productos de cafeteria y restaurante </t>
  </si>
  <si>
    <t xml:space="preserve">A204423. Otros materiales y suministros </t>
  </si>
  <si>
    <t xml:space="preserve">A20451. mantenimiento de bienes inmuebles </t>
  </si>
  <si>
    <t xml:space="preserve">A20452. mantenimiento de bienes muebles, equipos y enseres </t>
  </si>
  <si>
    <t xml:space="preserve">A20458. Servicio deAseo </t>
  </si>
  <si>
    <t xml:space="preserve">A20459. Servicio de cafeteria y restaurante </t>
  </si>
  <si>
    <t xml:space="preserve">A204510. Servicio de seguridad y vigilancia </t>
  </si>
  <si>
    <t xml:space="preserve">A204512. mantenimiento de otros bienes </t>
  </si>
  <si>
    <t xml:space="preserve">A20462. correo </t>
  </si>
  <si>
    <t xml:space="preserve">A20467. transporte </t>
  </si>
  <si>
    <t xml:space="preserve">A20475. Suscripciones </t>
  </si>
  <si>
    <t xml:space="preserve">A20463. embalaje y acarreo </t>
  </si>
  <si>
    <t xml:space="preserve">A20476. Otros gastos por impresos y publicaciones </t>
  </si>
  <si>
    <t xml:space="preserve">A20481. AcueductoAlcantarillado yAseo </t>
  </si>
  <si>
    <t xml:space="preserve">A20482. Energia </t>
  </si>
  <si>
    <t xml:space="preserve">A20485. telefonia movil celular </t>
  </si>
  <si>
    <t xml:space="preserve">A20486. telefono,fax y otros </t>
  </si>
  <si>
    <t xml:space="preserve">A204911. Seguros generales </t>
  </si>
  <si>
    <t xml:space="preserve">A204101. Arrendamientos bienes muebles </t>
  </si>
  <si>
    <t xml:space="preserve">A204102. Arrendamientos bienes inmuebles </t>
  </si>
  <si>
    <t xml:space="preserve">A204111. Viaticos y gastos de viajeAl exterior </t>
  </si>
  <si>
    <t xml:space="preserve">A204112. Viaticos y gastos de viajeAl interior </t>
  </si>
  <si>
    <t xml:space="preserve">A20414. Gastos judiciales </t>
  </si>
  <si>
    <t xml:space="preserve">A204214. Servicios de bienestar social </t>
  </si>
  <si>
    <t xml:space="preserve">A204215. Servicios de capacitacion </t>
  </si>
  <si>
    <t xml:space="preserve">A2042111. Otros Servicios para capacitacion </t>
  </si>
  <si>
    <t xml:space="preserve">A204221. Comisiones bancarias </t>
  </si>
  <si>
    <t xml:space="preserve">A2044015. Adquisicion de bienes </t>
  </si>
  <si>
    <t xml:space="preserve">A2044113. Otros gastos por Adquisicion de Servicios </t>
  </si>
  <si>
    <t xml:space="preserve">A204412. Servicios médicos y hospitalarios </t>
  </si>
  <si>
    <t xml:space="preserve">A20487. Otros Servicios públicos </t>
  </si>
  <si>
    <t>Reporte SIIF</t>
  </si>
  <si>
    <t>Distribución de PAC</t>
  </si>
  <si>
    <t>Programación del PAC</t>
  </si>
  <si>
    <t>Control y verificación</t>
  </si>
  <si>
    <t>Formato de PAC</t>
  </si>
  <si>
    <t>Reporte INPANOUT</t>
  </si>
  <si>
    <t>Participación en las mesas de trabajo</t>
  </si>
  <si>
    <t>Revisión de los prepliegos y preparación y elaboración de los estudios de mercado financieros</t>
  </si>
  <si>
    <t>Elaboración del capitulo financiero</t>
  </si>
  <si>
    <t xml:space="preserve">Remisión del capítulo financiero </t>
  </si>
  <si>
    <t>Sistema de Gestión de Servicio al Ciudadano</t>
  </si>
  <si>
    <t>Implementar NUEVAS TECNOLOGÍAS para la atención al ciudadano (Omnicanalidad)</t>
  </si>
  <si>
    <t>Programa de Gestión Documental en pagina WEB</t>
  </si>
  <si>
    <t>Formato de Tablas de Retención</t>
  </si>
  <si>
    <t>Realizar talleres de sensibilizacion en materia de Gestión Documental (Orfeo y Archivo)</t>
  </si>
  <si>
    <t>Listas de asistencia</t>
  </si>
  <si>
    <t>Realizar  seguimiento a la recepción, radicación y distribución de comunicaciones oficiales</t>
  </si>
  <si>
    <t>Planillas y aplicativos (Orfeo y Sipost)</t>
  </si>
  <si>
    <t>Realizar custodia y actualización del inventario documental del  archivo central</t>
  </si>
  <si>
    <t>Formato de Inventario Documental</t>
  </si>
  <si>
    <t>Elaboración de la matriz de Instrumentos de la gestión de información pública</t>
  </si>
  <si>
    <t>Resolución</t>
  </si>
  <si>
    <t>Toma Fisica inventarios en servicio y en bodega</t>
  </si>
  <si>
    <t>Actas de toma física</t>
  </si>
  <si>
    <t>Identificación de los bienes con placas de ART</t>
  </si>
  <si>
    <t>Bienes con nuevas placas</t>
  </si>
  <si>
    <t>Administración de los bienes devolutivos y de consumo</t>
  </si>
  <si>
    <t>Comprobantes almacen</t>
  </si>
  <si>
    <t>Plan Institucional de Gestión Administrativa - PIGA</t>
  </si>
  <si>
    <t xml:space="preserve">Formulación del plan </t>
  </si>
  <si>
    <t>Elaboración de informes</t>
  </si>
  <si>
    <t>Informes PIGA</t>
  </si>
  <si>
    <t>Informe de supervisión</t>
  </si>
  <si>
    <t>Contratar los servicios de conectividad y acceso a internet para el acceso a las aplicaciones y sistemas de información de la Agencia, en el territorio nacional.</t>
  </si>
  <si>
    <t>Licitación pública o Colombia Compra</t>
  </si>
  <si>
    <t>Plan Institucional de Capacitacion</t>
  </si>
  <si>
    <t>Formulacion Plan Institucional de Capacitacion</t>
  </si>
  <si>
    <t>Documento Plan Institucional de capacitacion</t>
  </si>
  <si>
    <t>Adopcion del Plan de Capacitacion</t>
  </si>
  <si>
    <t>Resolucion de adopcion</t>
  </si>
  <si>
    <t>Ejecucion de  Actividades Plan de Capacitacion</t>
  </si>
  <si>
    <t xml:space="preserve">Cronograma de Actividades </t>
  </si>
  <si>
    <t>Evaluacion de Actividades plan de capacitacion</t>
  </si>
  <si>
    <t>Evaluacion electronica</t>
  </si>
  <si>
    <t xml:space="preserve">Plan de Bienestar Social laboral </t>
  </si>
  <si>
    <t>Formulacion Plan de Bienestar Social Laboral e Incentivos</t>
  </si>
  <si>
    <t>Documento plan de Bienestar</t>
  </si>
  <si>
    <t>Contrato</t>
  </si>
  <si>
    <t>Ejecucion de  Actividades del Plan</t>
  </si>
  <si>
    <t>Archivo Digital(Programacion de visitas)</t>
  </si>
  <si>
    <t>Evaluacion de Actividades plan de Bienestar</t>
  </si>
  <si>
    <t>Resolucion</t>
  </si>
  <si>
    <t>Documento y Resolucion</t>
  </si>
  <si>
    <t>Documentos y Resolucion</t>
  </si>
  <si>
    <t>Botiquines operativos</t>
  </si>
  <si>
    <t>Proceso de contratacion</t>
  </si>
  <si>
    <t>Inspecciones planeadas a sedes de la Entidad</t>
  </si>
  <si>
    <t>Formatos</t>
  </si>
  <si>
    <t>Elaborar formatos y minutas tipo para cada uno de los diferentes tramites de competencia de contratos</t>
  </si>
  <si>
    <t>Formatos y minutas tipo</t>
  </si>
  <si>
    <t xml:space="preserve">Socializaciòn de los formatos, con las diferentes dependencias de la entidad </t>
  </si>
  <si>
    <t>Correo electrònico</t>
  </si>
  <si>
    <t>Planilla de registro</t>
  </si>
  <si>
    <t xml:space="preserve">Formulación y socialización del Programa de Gestión Documental   </t>
  </si>
  <si>
    <t xml:space="preserve">Elaboración y aprobación de las Tablas de Retención Documental y Cuadro de Clasificación Documental </t>
  </si>
  <si>
    <t>Socialización y sensibilización</t>
  </si>
  <si>
    <t xml:space="preserve">Comité paritario de seguridad y salud en el trabajo o en su defecto vigía de seguridad y salud en el trabajo. funcionamiento del comité paritario.  </t>
  </si>
  <si>
    <t>Reglamento de Higiene y Seguridad.</t>
  </si>
  <si>
    <t>Documento del programa de SST o documento de gestión Manual del Sistema de Gestion de la seguridad y salud en el trabajo. La entidad un documento actualizado del programa de SST</t>
  </si>
  <si>
    <t>Brigadas de emergencias y grupos de primeros auxilios. estructuración y funcionamiento del plan de emergencia, comité de emergencias.</t>
  </si>
  <si>
    <t xml:space="preserve">Intervención de los riesgos identificados en los diagnósticos de condiciones de salud, de trabajo y matriz de identificación de peligros y valoración de riesgos GTC 45 entre otras:
</t>
  </si>
  <si>
    <t>Desarrollar mecanismos de Participación Ciudadana</t>
  </si>
  <si>
    <t>Informes Trimestrales de Gestión</t>
  </si>
  <si>
    <t>Diseñar e implementar la Politica para el trámite interno de peticiones, quejas, reclamos, sugerencias y denuncias</t>
  </si>
  <si>
    <t>0299-1000-1.Fortalecimiento tecnológico de la entidad en los territorios afectados por el conflicto armado y cultivos de uso ilícito</t>
  </si>
  <si>
    <t>Politica de Gestión Documental Implementada</t>
  </si>
  <si>
    <t>Actas de reunión</t>
  </si>
  <si>
    <t>Archivo magnético</t>
  </si>
  <si>
    <t>Capítulo financiero</t>
  </si>
  <si>
    <t>Correo</t>
  </si>
  <si>
    <t xml:space="preserve"> Sistema de Gestion de la Seguridad y la Salud en el Trabajo</t>
  </si>
  <si>
    <t xml:space="preserve">Gestión de ejecución y seguimiento a PAC </t>
  </si>
  <si>
    <t>Requisitos financieros diferenciados establecidos para la contratación</t>
  </si>
  <si>
    <t>Política de administración de bienes implementada</t>
  </si>
  <si>
    <t>Medición del clima organizacional</t>
  </si>
  <si>
    <t>Estrategia de asesoria</t>
  </si>
  <si>
    <t>Elaboración de guía, cartillas y/o manuales para facilitar los procesos asociados con la contratación de bienes y servicios</t>
  </si>
  <si>
    <t>Documentos</t>
  </si>
  <si>
    <t>Adelantar talleres y reuniones de capacitacióny asesoría a las diferentes áreas de la entidad</t>
  </si>
  <si>
    <t>Estrategia de provisión eficiente de recursos para el funcionamiento de la entidad</t>
  </si>
  <si>
    <t>Implementar alianza de sedes con servicios compartidos con otras Entidades</t>
  </si>
  <si>
    <t>Realizar el montaje y adecuación de la sede central</t>
  </si>
  <si>
    <t>Informe de supervision</t>
  </si>
  <si>
    <t>Proveer una solución de transporte para el cumplimiento de los objetivos misionales de la entidad</t>
  </si>
  <si>
    <t>Apoyar y soportar la implementacion de los sitemas de informacion de la Agencia</t>
  </si>
  <si>
    <t>Mantener actualizado y en operacion  el software y hardware necesarios sobre  la infraestructura tecnología de la Agencia.</t>
  </si>
  <si>
    <t>Contratar los servicios especializados de prevencion y correccion sobre  la plataforma del datacenter de propiedad de la Agencia.</t>
  </si>
  <si>
    <t>Parametrizar y actualizar plataforma a nombre de  la Agencia de Renocación del territorio, adquiriendo certificados para la, migración de información en los sistemas administrativos de la plataforma</t>
  </si>
  <si>
    <t>Contratar los servicios de mantenimiento preventivo y correctivo sobre la infraestructura de usuario final, con insumos, para  el equipamiento computacional de la Agencia.</t>
  </si>
  <si>
    <t>Software instalado y adquirido a nivel nacional y en las oficinas centrales de la Agencia</t>
  </si>
  <si>
    <t>Mantenimiento preventivo y correctivo a la infraestructura electrica y tecnologica instalada a nivel nacional y en las oficinas centrales de la Agencia</t>
  </si>
  <si>
    <t>contrato e informe de supervision</t>
  </si>
  <si>
    <t>Licencias</t>
  </si>
  <si>
    <t>Reporte de visita especializada</t>
  </si>
  <si>
    <t>A20455 mantenimiento equipo comunicaciones y computación</t>
  </si>
  <si>
    <t>A204513 mantenimiento de software</t>
  </si>
  <si>
    <t>Informe de Gestion</t>
  </si>
  <si>
    <t xml:space="preserve">Estudio Analisis y Resolucion de actuaciones Disciplinarias con base en quejas, informes, u otro medio </t>
  </si>
  <si>
    <t>Archivo G.I.T Control Interno Disciplinario</t>
  </si>
  <si>
    <t>Plan de Induccion, Reinduccion y Sensibilizacion a Funcionarios en el  aspecto discipñlinario.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</si>
  <si>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</si>
  <si>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</si>
  <si>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</si>
  <si>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</si>
  <si>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</si>
  <si>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</si>
  <si>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</si>
  <si>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</si>
  <si>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</si>
  <si>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</si>
  <si>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Sin recursos/la actividad se ejecuta con el recurso humano del GIT</t>
  </si>
  <si>
    <t>El cumplimiento es a demanda por solicitud de los funcionarios</t>
  </si>
  <si>
    <t>La custodia es permanente</t>
  </si>
  <si>
    <t>$190,000,000,oo</t>
  </si>
  <si>
    <t>N/A</t>
  </si>
  <si>
    <t>Se adoptó a través del Comité de Desarrollo Adminsitrativo.</t>
  </si>
  <si>
    <t>La evaluación del plan de capacitación se realizará en el mes de Diciembre de 2017.</t>
  </si>
  <si>
    <t>Se conformó el COPASST a través de la Resolución 274 del 5 de mayo de 2015.</t>
  </si>
  <si>
    <t>Se adoptó a través de la Resolución No. 358 del 30 de mayo de 2017</t>
  </si>
  <si>
    <t>JULIO</t>
  </si>
  <si>
    <t>AGOSTO</t>
  </si>
  <si>
    <t>SEPTIEMBRE</t>
  </si>
  <si>
    <t>Sin recursos/la actividad se ejecuta con el recurso humano del GIT/Se publico PGD en Mercurio</t>
  </si>
  <si>
    <t>Aprobado por Comité de Desarrollo Administrativo en el mes de Septiembre</t>
  </si>
  <si>
    <t>PP-GC-04 ESTUDIOS PREVIOS  MENOR CUANTÍA
PP-GC-03 ESTUDIOS PREVIOS MINIMA CUANTÍA
PP-GC-01 ESTUDIOS PREVIOS ACUERDO MARCO DE PRECIOS
PP-GC-02 ESTUDIOS PREVIOS PSP Y DE APOYO A LA GESTIÓN  v.2
FM-GC-02  ACTA DE INICIO
Minutas no codificadas
TERMINACIÓN ANTICIPADA
COMODATO
SEPTIEMBRE 30 DE 2017
FM-GC-04 INFORME DE SUPERVISIÓN DIFERENTE A PSP Y AG 
Estudios Previos Subasta – Revisión de la SC
Estudios Previos Licitación – Revisión de la SC
Informe Final para Liquidación – Revisión de la SC
MINUTAS Y FORMATOS NO CODIFICADOS
Cesión de Contrato de Prestación de Servicios Profesionales
Pliego de condiciones Menor Cuantía
Pliego de condiciones Licitación Publica
Pliego de condiciones Subasta</t>
  </si>
  <si>
    <t>Publicados en Mercurio según sea requerido
Correo electrónico
Socializados con las área</t>
  </si>
  <si>
    <t>Contrato con la Universidad Nacional</t>
  </si>
  <si>
    <t>Se inició la ejecución de actividades en el mes de Julio de 2017</t>
  </si>
  <si>
    <t>OCTUBRE</t>
  </si>
  <si>
    <t>NOVIEMBRE</t>
  </si>
  <si>
    <t>DICIEMBRE</t>
  </si>
  <si>
    <t>Sin recursos/la actividad se ejecuta con el recurso humano del GIT/Se aprobaron mediante Resolución 000767 del 16-11-2017 y se envía al AGN</t>
  </si>
  <si>
    <t>Se cumple de acuerdo con las solicitudes/valor de diciembre en reserva</t>
  </si>
  <si>
    <t>Se elaborarón las plantillas, Resolución 00909 del 28-12-2017</t>
  </si>
  <si>
    <t>esta  actividad no inicio por encontrarse pendiente la aprobación del PIGA por parte de la Secretaria Distrital del Medio Ambiente y la activación de la herramienta STORN</t>
  </si>
  <si>
    <t>Por encontrarnos pendiente de la aprobación del PIGA por parte de la Secretaria Distrital del Medio Ambiente, se realizó la socialización de la política ambiental y PIGA aprobado en comité de desarrollo administrativos, sensibilizaciones mediante correo masivo con capsulas de cero papel, ahorro de energía y agua y avisos ecológicos en cafetería.</t>
  </si>
  <si>
    <t>El contrato fue adicionado</t>
  </si>
  <si>
    <t>Febrero: Presentación Estrategia
Marzo: Estructuración Estudios Previos
Mayo: Consecución Recursos (Funcionamiento) / Proceso Contractual
Junio: Orden de Compra No. 18347 / CCE / AMP 
Julio, Agosto y Septiembre : Operación Contact Center, según orden de compra
Octubre, Noviembre y Diciembre : Ajuste operación Contact Center - Modificaciones orden de compra</t>
  </si>
  <si>
    <t>Febrero: Presentación Estrategia
Marzo: Estructuración Estudios Previos y  Consecución Recursos (Inversión)
Abril: Proceso Contractual
Mayo: Suscripción Contrato para el Desarrollo Multicanal y gestión de PQRSD
Junio: Levantamiento de Información para la construcción del aplicativo de PQRSD
Julio, Agosto y Septiembre : Desarrollo del Aplicativo de PQRSD
Octubre; Noviembre y Diciembre : Modificación contractual - hechos imprevisibles en el Contrato</t>
  </si>
  <si>
    <t>Febrero: Presentación Estrategia
Marzo: Estructuración Aplicativo PQRSD (Matriz Excel)
Abril: Estructuración Caracterización Proceso, Procedimiento, Instructivo, Protocolos, Carta de Trato Digno
Mayo: Estructuración Resolución Políticas de Servicio al Ciudadano y trámite interno de PQRSD
Junio: Diseño de Protocolos de Servicio
Julio, Agosto y Septiembre : Entrega a la Oficina de Planeación para observaciones y eventual numeracion de Proceso y Procedimiento. Publicación Resolución para trámite interno de PQRSD
Octubre, Noviembre y Diciembre : Publicación de Informes de Gestión</t>
  </si>
  <si>
    <t>Publicación de tips para supervisión en el correo institucional 
 Guía para contratistas</t>
  </si>
  <si>
    <t xml:space="preserve">Planillas de asistencia </t>
  </si>
  <si>
    <t>Cada mes se realizan tres (03) programaciones de PAC obligatorias, correspondientes a recuros de Personal, funcionamiento e inversión. De igual manera se realizan anticipos de PAC solicitados para cubrir los compromisos adquiridos y que no se requirieron por parte de los supervisores en las fechas establecidas. Los anticipos realizados durante la vigencia 2017 sucedieron de la siguiente manera: Un anticipo (01) para los meses de enero, septiembre y octubre; tres (03) para el mes de julio y dos (02) para los meses de febrero, marzo, abril, mayo, junio, agosto, noviembre y diciembre. En los anteriores informes remitidos a planeación solo se había incluido los anticipos y que para este cierre del seguimiento al plan de acción se incluye tanto las programaciones fijas que son tres (03) mensuales, como las respectivos anticipos.</t>
  </si>
  <si>
    <r>
      <t xml:space="preserve">La distribución que se realiza cada més corresponde al </t>
    </r>
    <r>
      <rPr>
        <b/>
        <sz val="10"/>
        <rFont val="Arial"/>
        <family val="2"/>
      </rPr>
      <t>CUPO PAC</t>
    </r>
    <r>
      <rPr>
        <sz val="10"/>
        <rFont val="Arial"/>
        <family val="2"/>
      </rPr>
      <t>, conforme a lo autorizado por el Ministerio de Hacienda y Crédito Público. El número de programaciones de PAC, es igual al número de distribuciones de Cupo PAC en el mes.</t>
    </r>
  </si>
  <si>
    <t>El control y verificación al PAC se realiza una vez al mes, independientemente que se hayan solicitado anticipos.</t>
  </si>
  <si>
    <t>A 31 de diciembre no se realizaron mesas de trabajo.</t>
  </si>
  <si>
    <t>Durante la vigencia 2017 se realizó la revisión de doce (12) pliegos. Es importante mencionar que esta actividad es por demanda.</t>
  </si>
  <si>
    <t>A 31 de diciembre de 2017 se elaboraron doce (12) capítulos financieros. El desarrollo de esta actividad fue por demanda.</t>
  </si>
  <si>
    <t>Se realizaron las respectivas remisiones de los capítulos financieros elaborados en la vigencia 2017. Doce (12) en total.</t>
  </si>
  <si>
    <t>$ 200,000,000</t>
  </si>
  <si>
    <t xml:space="preserve">Se inició la ejecución de actividades en el mes de Julio de 2017  se termino ejecucion del contrato en diciembre 31- con aplicativo de induccion y reinduccion </t>
  </si>
  <si>
    <t>$ 199,918,750</t>
  </si>
  <si>
    <t xml:space="preserve">Contrato con Compensar  se ejecutaron las actividades se libera un saldo de  $ 81,249,68- se  dio lugar a la ejecucion de todas las actividades  </t>
  </si>
  <si>
    <t xml:space="preserve">Se realizará en el mes de noviembre de 2017- se presento informe final de clima organizacional </t>
  </si>
  <si>
    <t xml:space="preserve">La evaluación del plan de bienestar se realizará en el mes de Diciembre de 2017.- no se ha relaizado la evaluacion de actividade del mes de Diciembre </t>
  </si>
  <si>
    <r>
      <t xml:space="preserve">Se adoptó la Poltica de Salud y Seguridad en el </t>
    </r>
    <r>
      <rPr>
        <b/>
        <sz val="10"/>
        <rFont val="Arial"/>
        <family val="2"/>
      </rPr>
      <t>Trabajo el 21 de junio de 201</t>
    </r>
    <r>
      <rPr>
        <sz val="10"/>
        <rFont val="Arial"/>
        <family val="2"/>
      </rPr>
      <t>7, a través de documento suscrito por la Directora General.</t>
    </r>
  </si>
  <si>
    <t xml:space="preserve">Se encuentra en armonización con el plan de emergencias del Edificio y estructuración del equipo de brigadas en las sedes regionales. Se constituyeron en el me s de  septiembre </t>
  </si>
  <si>
    <t xml:space="preserve">Se realizó la inspección de la sede central y se realizó la planeación de de las inspecciones de las sedes regionales.  Actividad que se realizo en la ultima semana de diciembre </t>
  </si>
  <si>
    <t xml:space="preserve">Se realizó la contratación con la empresa Clipsalud y se programaron las citas médicas de los ingresos y egresos de los servidores públicos. Se adicionó y prorrogo el contrato  con el proposito de jecutar el valor restante considerando la necesidad de realizar las valoracione , hace falta realizacion de las valoraciones medicas adicionales , por especialidad de acuerdo con el informe d ela primerra valoracion </t>
  </si>
  <si>
    <t>Para los meses de febrero y marzo de 2017, se hizo llegar  los servidores  lo que se denominó Cápsulas Discplinarias y para el 12 de diciembre de 2017 se llevó a cabo una charla disciplinaria. Esto en el marco preventivo del aspecto discplinario. Por lo demás solo se dio cumplimieto a la normativa discplinaria en los expedientes a cargo de Asuntos Discplinarios.</t>
  </si>
  <si>
    <t>Actividad de desarrollo contínuo.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</si>
</sst>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\ * #,##0_-;\-&quot;$&quot;\ * #,##0_-;_-&quot;$&quot;\ * &quot;-&quot;_-;_-@_-"/>
    <numFmt numFmtId="165" formatCode="_-[$$-240A]\ * #,##0.00_ ;_-[$$-240A]\ * \-#,##0.00\ ;_-[$$-240A]\ * &quot;-&quot;??_ ;_-@_ "/>
    <numFmt numFmtId="166" formatCode="dd/mm/yyyy;@"/>
    <numFmt numFmtId="167" formatCode="_(&quot;$&quot;\ * #,##0.0000_);_(&quot;$&quot;\ * \(#,##0.0000\);_(&quot;$&quot;\ * &quot;-&quot;??_);_(@_)"/>
    <numFmt numFmtId="168" formatCode="&quot;$&quot;\ #,##0;[Red]\-&quot;$&quot;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9" fillId="0" borderId="0" applyFill="0" applyBorder="0" applyProtection="0">
      <alignment horizontal="left"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9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44" fontId="8" fillId="3" borderId="0" xfId="2" applyFont="1" applyFill="1" applyBorder="1" applyAlignment="1">
      <alignment horizontal="left" vertical="center" wrapText="1"/>
    </xf>
    <xf numFmtId="44" fontId="3" fillId="0" borderId="1" xfId="2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44" fontId="3" fillId="0" borderId="4" xfId="2" applyFont="1" applyFill="1" applyBorder="1" applyAlignment="1" applyProtection="1">
      <alignment horizontal="left" vertical="center" wrapText="1"/>
    </xf>
    <xf numFmtId="43" fontId="3" fillId="0" borderId="1" xfId="5" applyFont="1" applyFill="1" applyBorder="1" applyAlignment="1" applyProtection="1">
      <alignment vertical="center" wrapText="1"/>
    </xf>
    <xf numFmtId="43" fontId="3" fillId="0" borderId="4" xfId="5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11" fillId="0" borderId="4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49" fontId="9" fillId="0" borderId="1" xfId="4" applyBorder="1" applyAlignment="1" applyProtection="1">
      <alignment horizontal="left" vertical="center" wrapText="1"/>
    </xf>
    <xf numFmtId="165" fontId="0" fillId="0" borderId="1" xfId="2" applyNumberFormat="1" applyFont="1" applyBorder="1" applyProtection="1"/>
    <xf numFmtId="49" fontId="10" fillId="0" borderId="1" xfId="4" applyFont="1" applyBorder="1" applyAlignment="1" applyProtection="1">
      <alignment horizontal="left" vertical="center" wrapText="1"/>
    </xf>
    <xf numFmtId="14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13" fillId="7" borderId="11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2" fillId="8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3" fillId="9" borderId="11" xfId="0" applyFont="1" applyFill="1" applyBorder="1" applyAlignment="1" applyProtection="1">
      <alignment horizontal="center" vertical="center" wrapText="1"/>
    </xf>
    <xf numFmtId="0" fontId="13" fillId="9" borderId="12" xfId="0" applyFont="1" applyFill="1" applyBorder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2" fillId="10" borderId="14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9" fontId="3" fillId="0" borderId="2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9" fontId="3" fillId="0" borderId="22" xfId="0" applyNumberFormat="1" applyFont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9" fontId="3" fillId="0" borderId="23" xfId="0" applyNumberFormat="1" applyFont="1" applyBorder="1" applyAlignment="1" applyProtection="1">
      <alignment vertical="center" wrapText="1"/>
      <protection locked="0"/>
    </xf>
    <xf numFmtId="6" fontId="3" fillId="0" borderId="1" xfId="0" applyNumberFormat="1" applyFont="1" applyBorder="1" applyAlignment="1" applyProtection="1">
      <alignment vertical="center" wrapText="1"/>
      <protection locked="0"/>
    </xf>
    <xf numFmtId="6" fontId="3" fillId="0" borderId="23" xfId="0" applyNumberFormat="1" applyFont="1" applyBorder="1" applyAlignment="1" applyProtection="1">
      <alignment vertical="center" wrapText="1"/>
      <protection locked="0"/>
    </xf>
    <xf numFmtId="44" fontId="3" fillId="0" borderId="22" xfId="0" applyNumberFormat="1" applyFont="1" applyBorder="1" applyAlignment="1" applyProtection="1">
      <alignment vertical="center" wrapText="1"/>
      <protection locked="0"/>
    </xf>
    <xf numFmtId="44" fontId="3" fillId="0" borderId="1" xfId="0" applyNumberFormat="1" applyFont="1" applyBorder="1" applyAlignment="1" applyProtection="1">
      <alignment vertical="center" wrapText="1"/>
      <protection locked="0"/>
    </xf>
    <xf numFmtId="6" fontId="3" fillId="0" borderId="2" xfId="0" applyNumberFormat="1" applyFont="1" applyBorder="1" applyAlignment="1" applyProtection="1">
      <alignment vertical="center" wrapText="1"/>
      <protection locked="0"/>
    </xf>
    <xf numFmtId="44" fontId="3" fillId="0" borderId="23" xfId="0" applyNumberFormat="1" applyFont="1" applyBorder="1" applyAlignment="1" applyProtection="1">
      <alignment vertical="center" wrapText="1"/>
      <protection locked="0"/>
    </xf>
    <xf numFmtId="10" fontId="3" fillId="0" borderId="1" xfId="0" applyNumberFormat="1" applyFont="1" applyBorder="1" applyAlignment="1" applyProtection="1">
      <alignment vertical="center" wrapText="1"/>
      <protection locked="0"/>
    </xf>
    <xf numFmtId="9" fontId="3" fillId="0" borderId="14" xfId="0" applyNumberFormat="1" applyFont="1" applyBorder="1" applyAlignment="1" applyProtection="1">
      <alignment vertical="center" wrapText="1"/>
      <protection locked="0"/>
    </xf>
    <xf numFmtId="10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64" fontId="3" fillId="0" borderId="1" xfId="7" applyFont="1" applyBorder="1" applyAlignment="1" applyProtection="1">
      <alignment vertical="center" wrapText="1"/>
      <protection locked="0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9" fontId="3" fillId="0" borderId="23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3" xfId="0" applyFont="1" applyFill="1" applyBorder="1" applyAlignment="1" applyProtection="1">
      <alignment vertical="center" wrapText="1"/>
      <protection locked="0"/>
    </xf>
    <xf numFmtId="167" fontId="17" fillId="0" borderId="1" xfId="6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 applyProtection="1">
      <alignment vertical="center" wrapText="1"/>
      <protection locked="0"/>
    </xf>
    <xf numFmtId="10" fontId="3" fillId="0" borderId="2" xfId="0" applyNumberFormat="1" applyFont="1" applyFill="1" applyBorder="1" applyAlignment="1" applyProtection="1">
      <alignment vertical="center" wrapText="1"/>
      <protection locked="0"/>
    </xf>
    <xf numFmtId="10" fontId="3" fillId="0" borderId="23" xfId="0" applyNumberFormat="1" applyFont="1" applyFill="1" applyBorder="1" applyAlignment="1" applyProtection="1">
      <alignment vertical="center" wrapText="1"/>
      <protection locked="0"/>
    </xf>
    <xf numFmtId="44" fontId="17" fillId="0" borderId="1" xfId="2" applyFont="1" applyFill="1" applyBorder="1" applyAlignment="1" applyProtection="1">
      <alignment vertical="center"/>
      <protection locked="0"/>
    </xf>
    <xf numFmtId="6" fontId="3" fillId="0" borderId="2" xfId="0" applyNumberFormat="1" applyFont="1" applyFill="1" applyBorder="1" applyAlignment="1" applyProtection="1">
      <alignment vertical="center" wrapText="1"/>
      <protection locked="0"/>
    </xf>
    <xf numFmtId="44" fontId="17" fillId="0" borderId="2" xfId="6" applyFont="1" applyFill="1" applyBorder="1" applyAlignment="1">
      <alignment horizontal="right" vertical="center"/>
    </xf>
    <xf numFmtId="44" fontId="17" fillId="0" borderId="1" xfId="6" applyFont="1" applyFill="1" applyBorder="1" applyAlignment="1">
      <alignment horizontal="right" vertical="center"/>
    </xf>
    <xf numFmtId="44" fontId="3" fillId="0" borderId="23" xfId="0" applyNumberFormat="1" applyFont="1" applyFill="1" applyBorder="1" applyAlignment="1" applyProtection="1">
      <alignment vertical="center" wrapText="1"/>
      <protection locked="0"/>
    </xf>
    <xf numFmtId="0" fontId="3" fillId="3" borderId="22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9" fontId="3" fillId="3" borderId="2" xfId="0" applyNumberFormat="1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9" fontId="3" fillId="3" borderId="23" xfId="0" applyNumberFormat="1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9" fontId="2" fillId="3" borderId="23" xfId="0" applyNumberFormat="1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3" borderId="23" xfId="0" applyFont="1" applyFill="1" applyBorder="1" applyAlignment="1" applyProtection="1">
      <alignment vertical="center" wrapText="1"/>
      <protection locked="0"/>
    </xf>
    <xf numFmtId="9" fontId="3" fillId="3" borderId="23" xfId="3" applyFont="1" applyFill="1" applyBorder="1" applyAlignment="1" applyProtection="1">
      <alignment vertical="center" wrapText="1"/>
      <protection locked="0"/>
    </xf>
    <xf numFmtId="168" fontId="18" fillId="3" borderId="1" xfId="0" applyNumberFormat="1" applyFont="1" applyFill="1" applyBorder="1" applyAlignment="1">
      <alignment vertical="center"/>
    </xf>
    <xf numFmtId="0" fontId="3" fillId="3" borderId="24" xfId="0" applyFont="1" applyFill="1" applyBorder="1" applyAlignment="1" applyProtection="1">
      <alignment horizontal="left" vertical="center" wrapText="1"/>
      <protection locked="0"/>
    </xf>
    <xf numFmtId="0" fontId="3" fillId="3" borderId="25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4" fillId="11" borderId="16" xfId="0" applyFont="1" applyFill="1" applyBorder="1" applyAlignment="1" applyProtection="1">
      <alignment horizontal="center" vertical="center" wrapText="1"/>
    </xf>
    <xf numFmtId="0" fontId="14" fillId="11" borderId="17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9" fontId="3" fillId="0" borderId="1" xfId="3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9" fontId="3" fillId="0" borderId="4" xfId="0" applyNumberFormat="1" applyFont="1" applyFill="1" applyBorder="1" applyAlignment="1" applyProtection="1">
      <alignment horizontal="center" vertical="center" wrapText="1"/>
    </xf>
    <xf numFmtId="44" fontId="3" fillId="0" borderId="4" xfId="2" applyFont="1" applyFill="1" applyBorder="1" applyAlignment="1" applyProtection="1">
      <alignment horizontal="center" vertical="center" wrapText="1"/>
    </xf>
    <xf numFmtId="44" fontId="3" fillId="0" borderId="7" xfId="2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9" fontId="3" fillId="0" borderId="6" xfId="0" applyNumberFormat="1" applyFont="1" applyFill="1" applyBorder="1" applyAlignment="1" applyProtection="1">
      <alignment horizontal="center" vertical="center" wrapText="1"/>
    </xf>
  </cellXfs>
  <cellStyles count="8">
    <cellStyle name="BodyStyle" xfId="4"/>
    <cellStyle name="Currency" xfId="2"/>
    <cellStyle name="Millares" xfId="5" builtinId="3"/>
    <cellStyle name="Moneda" xfId="6" builtinId="4"/>
    <cellStyle name="Moneda [0]" xfId="7" builtinId="7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3</xdr:col>
      <xdr:colOff>1052561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-%20Sec%20General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-%20Sec%20General-Administrati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mena.melgarejo/AppData/Local/Microsoft/Windows/Temporary%20Internet%20Files/Content.Outlook/0TYY2GMT/FORMATO%20PLAN%20DE%20ACCI&#211;N%20-%20Efc%20%20Administrati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PLAN%20DE%20ACCI&#211;N%20-%20Sec%20Gener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A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obon/Documents/Archivos%20JGT/2017%20Planeacion/2017%20Planes%20de%20Accion/02%20Febrero/PLAN%20DE%20ACCI&#211;N%20ART%20-%20contrataci&#243;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FORMATO%20PLAN%20DE%20ACCI&#211;N%20-%20Sec%20General%20V2%20(3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ha.amezquita.UACT/AppData/Local/Microsoft/Windows/Temporary%20Internet%20Files/Content.Outlook/1C1PHHDQ/Plan%20de%20Accion%20-%20Secretaria%20General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R60"/>
  <sheetViews>
    <sheetView showGridLines="0" tabSelected="1" topLeftCell="L1" zoomScale="70" zoomScaleNormal="70" workbookViewId="0">
      <pane ySplit="9" topLeftCell="A10" activePane="bottomLeft" state="frozen"/>
      <selection activeCell="H1" sqref="H1"/>
      <selection pane="bottomLeft" activeCell="O59" sqref="O59"/>
    </sheetView>
  </sheetViews>
  <sheetFormatPr baseColWidth="10" defaultColWidth="11.42578125" defaultRowHeight="12.75" x14ac:dyDescent="0.25"/>
  <cols>
    <col min="1" max="1" width="6.42578125" style="9" bestFit="1" customWidth="1"/>
    <col min="2" max="2" width="27.85546875" style="9" customWidth="1"/>
    <col min="3" max="3" width="18.7109375" style="14" customWidth="1"/>
    <col min="4" max="4" width="20.14062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customWidth="1"/>
    <col min="9" max="9" width="12.7109375" style="9" customWidth="1"/>
    <col min="10" max="10" width="23.42578125" style="9" customWidth="1"/>
    <col min="11" max="12" width="25.5703125" style="9" customWidth="1"/>
    <col min="13" max="13" width="21.42578125" style="9" customWidth="1"/>
    <col min="14" max="14" width="21.140625" style="9" customWidth="1"/>
    <col min="15" max="27" width="11.42578125" style="9"/>
    <col min="28" max="28" width="1.140625" style="9" customWidth="1"/>
    <col min="29" max="29" width="16.28515625" style="9" customWidth="1"/>
    <col min="30" max="30" width="16.140625" style="9" bestFit="1" customWidth="1"/>
    <col min="31" max="31" width="13.5703125" style="9" bestFit="1" customWidth="1"/>
    <col min="32" max="32" width="19.28515625" style="9" customWidth="1"/>
    <col min="33" max="33" width="19.5703125" style="9" customWidth="1"/>
    <col min="34" max="34" width="15.28515625" style="9" bestFit="1" customWidth="1"/>
    <col min="35" max="35" width="15.7109375" style="9" bestFit="1" customWidth="1"/>
    <col min="36" max="36" width="18.5703125" style="9" bestFit="1" customWidth="1"/>
    <col min="37" max="37" width="23" style="9" bestFit="1" customWidth="1"/>
    <col min="38" max="40" width="23" style="9" customWidth="1"/>
    <col min="41" max="41" width="17.85546875" style="9" customWidth="1"/>
    <col min="42" max="42" width="1.140625" style="9" customWidth="1"/>
    <col min="43" max="45" width="59.5703125" style="9" customWidth="1"/>
    <col min="46" max="16384" width="11.42578125" style="9"/>
  </cols>
  <sheetData>
    <row r="1" spans="1:44" ht="26.25" customHeight="1" x14ac:dyDescent="0.25">
      <c r="A1" s="154"/>
      <c r="B1" s="154"/>
      <c r="C1" s="154"/>
      <c r="D1" s="153" t="s">
        <v>11</v>
      </c>
      <c r="E1" s="153"/>
      <c r="F1" s="153"/>
      <c r="G1" s="153"/>
      <c r="H1" s="153"/>
      <c r="I1" s="153"/>
      <c r="J1" s="153"/>
      <c r="K1" s="153"/>
      <c r="L1" s="153"/>
      <c r="M1" s="153"/>
    </row>
    <row r="2" spans="1:44" ht="26.25" customHeight="1" x14ac:dyDescent="0.25">
      <c r="A2" s="154"/>
      <c r="B2" s="154"/>
      <c r="C2" s="154"/>
      <c r="D2" s="153" t="s">
        <v>4</v>
      </c>
      <c r="E2" s="153"/>
      <c r="F2" s="153"/>
      <c r="G2" s="153"/>
      <c r="H2" s="153"/>
      <c r="I2" s="153"/>
      <c r="J2" s="153"/>
      <c r="K2" s="153"/>
      <c r="L2" s="153"/>
      <c r="M2" s="153"/>
    </row>
    <row r="4" spans="1:44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44" ht="27" customHeight="1" x14ac:dyDescent="0.25">
      <c r="A5" s="10"/>
      <c r="B5" s="10"/>
      <c r="C5" s="155" t="s">
        <v>59</v>
      </c>
      <c r="D5" s="155"/>
      <c r="E5" s="155"/>
      <c r="F5" s="155"/>
      <c r="G5" s="150" t="s">
        <v>24</v>
      </c>
      <c r="H5" s="151"/>
      <c r="I5" s="151"/>
      <c r="J5" s="152"/>
    </row>
    <row r="6" spans="1:44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44" ht="23.25" customHeight="1" thickBot="1" x14ac:dyDescent="0.3">
      <c r="A7" s="10"/>
      <c r="B7" s="10"/>
      <c r="C7" s="147" t="s">
        <v>2</v>
      </c>
      <c r="D7" s="148"/>
      <c r="E7" s="149"/>
      <c r="F7" s="146" t="s">
        <v>12</v>
      </c>
      <c r="G7" s="146"/>
      <c r="H7" s="8"/>
      <c r="I7" s="8"/>
      <c r="J7" s="8"/>
      <c r="K7" s="8"/>
      <c r="L7" s="8"/>
    </row>
    <row r="8" spans="1:44" ht="43.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121" t="s">
        <v>212</v>
      </c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3"/>
      <c r="AC8" s="121" t="s">
        <v>213</v>
      </c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3"/>
    </row>
    <row r="9" spans="1:44" ht="62.25" customHeight="1" thickBot="1" x14ac:dyDescent="0.3">
      <c r="A9" s="15" t="s">
        <v>0</v>
      </c>
      <c r="B9" s="15" t="s">
        <v>61</v>
      </c>
      <c r="C9" s="15" t="s">
        <v>44</v>
      </c>
      <c r="D9" s="15" t="s">
        <v>5</v>
      </c>
      <c r="E9" s="15" t="s">
        <v>60</v>
      </c>
      <c r="F9" s="156" t="s">
        <v>3</v>
      </c>
      <c r="G9" s="157"/>
      <c r="H9" s="17" t="s">
        <v>6</v>
      </c>
      <c r="I9" s="17" t="s">
        <v>7</v>
      </c>
      <c r="J9" s="17" t="s">
        <v>62</v>
      </c>
      <c r="K9" s="17" t="s">
        <v>10</v>
      </c>
      <c r="L9" s="17" t="s">
        <v>1</v>
      </c>
      <c r="M9" s="15" t="s">
        <v>8</v>
      </c>
      <c r="N9" s="46" t="s">
        <v>9</v>
      </c>
      <c r="O9" s="42" t="s">
        <v>214</v>
      </c>
      <c r="P9" s="43" t="s">
        <v>215</v>
      </c>
      <c r="Q9" s="43" t="s">
        <v>216</v>
      </c>
      <c r="R9" s="43" t="s">
        <v>217</v>
      </c>
      <c r="S9" s="44" t="s">
        <v>218</v>
      </c>
      <c r="T9" s="44" t="s">
        <v>221</v>
      </c>
      <c r="U9" s="43" t="s">
        <v>231</v>
      </c>
      <c r="V9" s="44" t="s">
        <v>232</v>
      </c>
      <c r="W9" s="44" t="s">
        <v>233</v>
      </c>
      <c r="X9" s="44" t="s">
        <v>240</v>
      </c>
      <c r="Y9" s="44" t="s">
        <v>241</v>
      </c>
      <c r="Z9" s="44" t="s">
        <v>242</v>
      </c>
      <c r="AA9" s="45" t="s">
        <v>219</v>
      </c>
      <c r="AC9" s="47" t="s">
        <v>214</v>
      </c>
      <c r="AD9" s="48" t="s">
        <v>215</v>
      </c>
      <c r="AE9" s="48" t="s">
        <v>216</v>
      </c>
      <c r="AF9" s="48" t="s">
        <v>217</v>
      </c>
      <c r="AG9" s="49" t="s">
        <v>218</v>
      </c>
      <c r="AH9" s="49" t="s">
        <v>221</v>
      </c>
      <c r="AI9" s="48" t="s">
        <v>231</v>
      </c>
      <c r="AJ9" s="48" t="s">
        <v>232</v>
      </c>
      <c r="AK9" s="49" t="s">
        <v>233</v>
      </c>
      <c r="AL9" s="49" t="s">
        <v>240</v>
      </c>
      <c r="AM9" s="49" t="s">
        <v>241</v>
      </c>
      <c r="AN9" s="49" t="s">
        <v>242</v>
      </c>
      <c r="AO9" s="50" t="s">
        <v>219</v>
      </c>
      <c r="AQ9" s="124" t="s">
        <v>220</v>
      </c>
      <c r="AR9" s="125"/>
    </row>
    <row r="10" spans="1:44" ht="36.75" customHeight="1" x14ac:dyDescent="0.25">
      <c r="A10" s="135">
        <v>1</v>
      </c>
      <c r="B10" s="135" t="s">
        <v>35</v>
      </c>
      <c r="C10" s="133" t="s">
        <v>41</v>
      </c>
      <c r="D10" s="133" t="s">
        <v>183</v>
      </c>
      <c r="E10" s="133">
        <v>12</v>
      </c>
      <c r="F10" s="30">
        <v>1</v>
      </c>
      <c r="G10" s="7" t="s">
        <v>104</v>
      </c>
      <c r="H10" s="33">
        <v>42748</v>
      </c>
      <c r="I10" s="33">
        <v>43074</v>
      </c>
      <c r="J10" s="6"/>
      <c r="K10" s="6"/>
      <c r="L10" s="32" t="s">
        <v>106</v>
      </c>
      <c r="M10" s="133" t="s">
        <v>54</v>
      </c>
      <c r="N10" s="129" t="s">
        <v>55</v>
      </c>
      <c r="O10" s="55">
        <f>3+1</f>
        <v>4</v>
      </c>
      <c r="P10" s="56">
        <f t="shared" ref="P10:T11" si="0">3+2</f>
        <v>5</v>
      </c>
      <c r="Q10" s="56">
        <f t="shared" si="0"/>
        <v>5</v>
      </c>
      <c r="R10" s="56">
        <f t="shared" si="0"/>
        <v>5</v>
      </c>
      <c r="S10" s="56">
        <f t="shared" si="0"/>
        <v>5</v>
      </c>
      <c r="T10" s="62">
        <f t="shared" si="0"/>
        <v>5</v>
      </c>
      <c r="U10" s="61">
        <f>3+3</f>
        <v>6</v>
      </c>
      <c r="V10" s="61">
        <f>3+2</f>
        <v>5</v>
      </c>
      <c r="W10" s="61">
        <f>3+1</f>
        <v>4</v>
      </c>
      <c r="X10" s="61">
        <f>3+1</f>
        <v>4</v>
      </c>
      <c r="Y10" s="61">
        <f>3+2</f>
        <v>5</v>
      </c>
      <c r="Z10" s="61">
        <f>3+2</f>
        <v>5</v>
      </c>
      <c r="AA10" s="64">
        <v>1</v>
      </c>
      <c r="AB10" s="54"/>
      <c r="AC10" s="51"/>
      <c r="AD10" s="52"/>
      <c r="AE10" s="52"/>
      <c r="AF10" s="52"/>
      <c r="AG10" s="52"/>
      <c r="AH10" s="61"/>
      <c r="AI10" s="61"/>
      <c r="AJ10" s="61"/>
      <c r="AK10" s="61"/>
      <c r="AL10" s="61"/>
      <c r="AM10" s="61"/>
      <c r="AN10" s="61"/>
      <c r="AO10" s="53"/>
      <c r="AP10" s="54"/>
      <c r="AQ10" s="119" t="s">
        <v>254</v>
      </c>
      <c r="AR10" s="120"/>
    </row>
    <row r="11" spans="1:44" ht="36.75" customHeight="1" x14ac:dyDescent="0.25">
      <c r="A11" s="136"/>
      <c r="B11" s="136"/>
      <c r="C11" s="134"/>
      <c r="D11" s="134"/>
      <c r="E11" s="134"/>
      <c r="F11" s="30">
        <v>2</v>
      </c>
      <c r="G11" s="7" t="s">
        <v>103</v>
      </c>
      <c r="H11" s="33">
        <v>42754</v>
      </c>
      <c r="I11" s="33">
        <v>43076</v>
      </c>
      <c r="J11" s="6"/>
      <c r="K11" s="6"/>
      <c r="L11" s="32" t="s">
        <v>102</v>
      </c>
      <c r="M11" s="134"/>
      <c r="N11" s="131"/>
      <c r="O11" s="55">
        <f>3+1</f>
        <v>4</v>
      </c>
      <c r="P11" s="56">
        <f t="shared" si="0"/>
        <v>5</v>
      </c>
      <c r="Q11" s="56">
        <f t="shared" si="0"/>
        <v>5</v>
      </c>
      <c r="R11" s="56">
        <f t="shared" si="0"/>
        <v>5</v>
      </c>
      <c r="S11" s="56">
        <f t="shared" si="0"/>
        <v>5</v>
      </c>
      <c r="T11" s="62">
        <f t="shared" si="0"/>
        <v>5</v>
      </c>
      <c r="U11" s="61">
        <f>3+3</f>
        <v>6</v>
      </c>
      <c r="V11" s="61">
        <f>3+2</f>
        <v>5</v>
      </c>
      <c r="W11" s="61">
        <f>3+1</f>
        <v>4</v>
      </c>
      <c r="X11" s="61">
        <f>3+1</f>
        <v>4</v>
      </c>
      <c r="Y11" s="61">
        <f>3+2</f>
        <v>5</v>
      </c>
      <c r="Z11" s="61">
        <f>3+2</f>
        <v>5</v>
      </c>
      <c r="AA11" s="64">
        <v>1</v>
      </c>
      <c r="AB11" s="54"/>
      <c r="AC11" s="51"/>
      <c r="AD11" s="56"/>
      <c r="AE11" s="56"/>
      <c r="AF11" s="56"/>
      <c r="AG11" s="56"/>
      <c r="AH11" s="62"/>
      <c r="AI11" s="62"/>
      <c r="AJ11" s="62"/>
      <c r="AK11" s="62"/>
      <c r="AL11" s="62"/>
      <c r="AM11" s="62"/>
      <c r="AN11" s="62"/>
      <c r="AO11" s="57"/>
      <c r="AP11" s="54"/>
      <c r="AQ11" s="119" t="s">
        <v>255</v>
      </c>
      <c r="AR11" s="120"/>
    </row>
    <row r="12" spans="1:44" ht="36.75" customHeight="1" x14ac:dyDescent="0.25">
      <c r="A12" s="136"/>
      <c r="B12" s="136"/>
      <c r="C12" s="134"/>
      <c r="D12" s="134"/>
      <c r="E12" s="134"/>
      <c r="F12" s="30">
        <v>3</v>
      </c>
      <c r="G12" s="7" t="s">
        <v>105</v>
      </c>
      <c r="H12" s="33">
        <v>42754</v>
      </c>
      <c r="I12" s="33">
        <v>43098</v>
      </c>
      <c r="J12" s="6"/>
      <c r="K12" s="6"/>
      <c r="L12" s="32" t="s">
        <v>107</v>
      </c>
      <c r="M12" s="134"/>
      <c r="N12" s="131"/>
      <c r="O12" s="55">
        <v>1</v>
      </c>
      <c r="P12" s="56">
        <v>1</v>
      </c>
      <c r="Q12" s="56">
        <v>1</v>
      </c>
      <c r="R12" s="56">
        <v>1</v>
      </c>
      <c r="S12" s="56">
        <v>1</v>
      </c>
      <c r="T12" s="62">
        <v>1</v>
      </c>
      <c r="U12" s="61">
        <v>1</v>
      </c>
      <c r="V12" s="61">
        <v>1</v>
      </c>
      <c r="W12" s="61">
        <v>1</v>
      </c>
      <c r="X12" s="61">
        <v>1</v>
      </c>
      <c r="Y12" s="61">
        <v>1</v>
      </c>
      <c r="Z12" s="61">
        <v>1</v>
      </c>
      <c r="AA12" s="64">
        <v>1</v>
      </c>
      <c r="AB12" s="54"/>
      <c r="AC12" s="55"/>
      <c r="AD12" s="56"/>
      <c r="AE12" s="56"/>
      <c r="AF12" s="56"/>
      <c r="AG12" s="56"/>
      <c r="AH12" s="62"/>
      <c r="AI12" s="62"/>
      <c r="AJ12" s="62"/>
      <c r="AK12" s="62"/>
      <c r="AL12" s="62"/>
      <c r="AM12" s="62"/>
      <c r="AN12" s="62"/>
      <c r="AO12" s="57"/>
      <c r="AP12" s="54"/>
      <c r="AQ12" s="119" t="s">
        <v>256</v>
      </c>
      <c r="AR12" s="120"/>
    </row>
    <row r="13" spans="1:44" ht="30" customHeight="1" x14ac:dyDescent="0.25">
      <c r="A13" s="135">
        <v>2</v>
      </c>
      <c r="B13" s="135" t="s">
        <v>35</v>
      </c>
      <c r="C13" s="133" t="s">
        <v>41</v>
      </c>
      <c r="D13" s="133" t="s">
        <v>184</v>
      </c>
      <c r="E13" s="133">
        <v>10</v>
      </c>
      <c r="F13" s="30">
        <v>1</v>
      </c>
      <c r="G13" s="7" t="s">
        <v>108</v>
      </c>
      <c r="H13" s="33">
        <v>42737</v>
      </c>
      <c r="I13" s="33">
        <v>43069</v>
      </c>
      <c r="J13" s="6"/>
      <c r="K13" s="6"/>
      <c r="L13" s="32" t="s">
        <v>178</v>
      </c>
      <c r="M13" s="133" t="s">
        <v>54</v>
      </c>
      <c r="N13" s="129" t="s">
        <v>55</v>
      </c>
      <c r="O13" s="55">
        <v>0</v>
      </c>
      <c r="P13" s="56">
        <v>0</v>
      </c>
      <c r="Q13" s="56">
        <v>0</v>
      </c>
      <c r="R13" s="56">
        <v>0</v>
      </c>
      <c r="S13" s="56">
        <v>0</v>
      </c>
      <c r="T13" s="62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4">
        <v>0</v>
      </c>
      <c r="AB13" s="54"/>
      <c r="AC13" s="55"/>
      <c r="AD13" s="56"/>
      <c r="AE13" s="56"/>
      <c r="AF13" s="56"/>
      <c r="AG13" s="56"/>
      <c r="AH13" s="62"/>
      <c r="AI13" s="62"/>
      <c r="AJ13" s="62"/>
      <c r="AK13" s="62"/>
      <c r="AL13" s="62"/>
      <c r="AM13" s="62"/>
      <c r="AN13" s="62"/>
      <c r="AO13" s="57"/>
      <c r="AP13" s="54"/>
      <c r="AQ13" s="119" t="s">
        <v>257</v>
      </c>
      <c r="AR13" s="120"/>
    </row>
    <row r="14" spans="1:44" ht="40.5" customHeight="1" x14ac:dyDescent="0.25">
      <c r="A14" s="136"/>
      <c r="B14" s="136"/>
      <c r="C14" s="134"/>
      <c r="D14" s="134"/>
      <c r="E14" s="134"/>
      <c r="F14" s="30">
        <v>2</v>
      </c>
      <c r="G14" s="7" t="s">
        <v>109</v>
      </c>
      <c r="H14" s="33">
        <v>42737</v>
      </c>
      <c r="I14" s="33">
        <v>43069</v>
      </c>
      <c r="J14" s="6"/>
      <c r="K14" s="6"/>
      <c r="L14" s="32" t="s">
        <v>179</v>
      </c>
      <c r="M14" s="134"/>
      <c r="N14" s="131"/>
      <c r="O14" s="55">
        <v>0</v>
      </c>
      <c r="P14" s="56">
        <v>1</v>
      </c>
      <c r="Q14" s="56">
        <v>1</v>
      </c>
      <c r="R14" s="56">
        <v>1</v>
      </c>
      <c r="S14" s="56">
        <v>0</v>
      </c>
      <c r="T14" s="62">
        <v>0</v>
      </c>
      <c r="U14" s="61">
        <v>0</v>
      </c>
      <c r="V14" s="61">
        <v>1</v>
      </c>
      <c r="W14" s="61">
        <v>3</v>
      </c>
      <c r="X14" s="61">
        <v>3</v>
      </c>
      <c r="Y14" s="61">
        <v>2</v>
      </c>
      <c r="Z14" s="61">
        <v>0</v>
      </c>
      <c r="AA14" s="64">
        <v>1</v>
      </c>
      <c r="AB14" s="54"/>
      <c r="AC14" s="55"/>
      <c r="AD14" s="56"/>
      <c r="AE14" s="56"/>
      <c r="AF14" s="56"/>
      <c r="AG14" s="56"/>
      <c r="AH14" s="62"/>
      <c r="AI14" s="62"/>
      <c r="AJ14" s="62"/>
      <c r="AK14" s="62"/>
      <c r="AL14" s="62"/>
      <c r="AM14" s="62"/>
      <c r="AN14" s="62"/>
      <c r="AO14" s="57"/>
      <c r="AP14" s="54"/>
      <c r="AQ14" s="119" t="s">
        <v>258</v>
      </c>
      <c r="AR14" s="120"/>
    </row>
    <row r="15" spans="1:44" ht="30" customHeight="1" x14ac:dyDescent="0.25">
      <c r="A15" s="136"/>
      <c r="B15" s="136"/>
      <c r="C15" s="134"/>
      <c r="D15" s="134"/>
      <c r="E15" s="134"/>
      <c r="F15" s="30">
        <v>3</v>
      </c>
      <c r="G15" s="7" t="s">
        <v>110</v>
      </c>
      <c r="H15" s="33">
        <v>42737</v>
      </c>
      <c r="I15" s="33">
        <v>43069</v>
      </c>
      <c r="J15" s="6"/>
      <c r="K15" s="6"/>
      <c r="L15" s="32" t="s">
        <v>180</v>
      </c>
      <c r="M15" s="134"/>
      <c r="N15" s="131"/>
      <c r="O15" s="55">
        <v>0</v>
      </c>
      <c r="P15" s="56">
        <v>1</v>
      </c>
      <c r="Q15" s="56">
        <v>1</v>
      </c>
      <c r="R15" s="56">
        <v>1</v>
      </c>
      <c r="S15" s="56">
        <v>0</v>
      </c>
      <c r="T15" s="62">
        <v>0</v>
      </c>
      <c r="U15" s="61">
        <v>0</v>
      </c>
      <c r="V15" s="61">
        <v>1</v>
      </c>
      <c r="W15" s="61">
        <v>3</v>
      </c>
      <c r="X15" s="61">
        <v>3</v>
      </c>
      <c r="Y15" s="61">
        <v>2</v>
      </c>
      <c r="Z15" s="61">
        <v>0</v>
      </c>
      <c r="AA15" s="64">
        <v>1</v>
      </c>
      <c r="AB15" s="54"/>
      <c r="AC15" s="55"/>
      <c r="AD15" s="56"/>
      <c r="AE15" s="56"/>
      <c r="AF15" s="56"/>
      <c r="AG15" s="56"/>
      <c r="AH15" s="62"/>
      <c r="AI15" s="62"/>
      <c r="AJ15" s="62"/>
      <c r="AK15" s="62"/>
      <c r="AL15" s="62"/>
      <c r="AM15" s="62"/>
      <c r="AN15" s="62"/>
      <c r="AO15" s="57"/>
      <c r="AP15" s="54"/>
      <c r="AQ15" s="119" t="s">
        <v>259</v>
      </c>
      <c r="AR15" s="120"/>
    </row>
    <row r="16" spans="1:44" ht="30" customHeight="1" x14ac:dyDescent="0.25">
      <c r="A16" s="136"/>
      <c r="B16" s="136"/>
      <c r="C16" s="134"/>
      <c r="D16" s="134"/>
      <c r="E16" s="134"/>
      <c r="F16" s="30">
        <v>4</v>
      </c>
      <c r="G16" s="7" t="s">
        <v>111</v>
      </c>
      <c r="H16" s="33">
        <v>42737</v>
      </c>
      <c r="I16" s="33">
        <v>43069</v>
      </c>
      <c r="J16" s="6"/>
      <c r="K16" s="6"/>
      <c r="L16" s="32" t="s">
        <v>181</v>
      </c>
      <c r="M16" s="134"/>
      <c r="N16" s="130"/>
      <c r="O16" s="55">
        <v>0</v>
      </c>
      <c r="P16" s="56">
        <v>1</v>
      </c>
      <c r="Q16" s="56">
        <v>1</v>
      </c>
      <c r="R16" s="56">
        <v>1</v>
      </c>
      <c r="S16" s="56">
        <v>0</v>
      </c>
      <c r="T16" s="62">
        <v>0</v>
      </c>
      <c r="U16" s="61">
        <v>0</v>
      </c>
      <c r="V16" s="61">
        <v>1</v>
      </c>
      <c r="W16" s="61">
        <v>3</v>
      </c>
      <c r="X16" s="61">
        <v>3</v>
      </c>
      <c r="Y16" s="61">
        <v>2</v>
      </c>
      <c r="Z16" s="61">
        <v>0</v>
      </c>
      <c r="AA16" s="64">
        <v>1</v>
      </c>
      <c r="AB16" s="54"/>
      <c r="AC16" s="55"/>
      <c r="AD16" s="56"/>
      <c r="AE16" s="56"/>
      <c r="AF16" s="56"/>
      <c r="AG16" s="56"/>
      <c r="AH16" s="62"/>
      <c r="AI16" s="62"/>
      <c r="AJ16" s="62"/>
      <c r="AK16" s="62"/>
      <c r="AL16" s="62"/>
      <c r="AM16" s="62"/>
      <c r="AN16" s="62"/>
      <c r="AO16" s="57"/>
      <c r="AP16" s="54"/>
      <c r="AQ16" s="119" t="s">
        <v>260</v>
      </c>
      <c r="AR16" s="120"/>
    </row>
    <row r="17" spans="1:44" ht="25.5" customHeight="1" x14ac:dyDescent="0.25">
      <c r="A17" s="135">
        <v>3</v>
      </c>
      <c r="B17" s="135" t="s">
        <v>35</v>
      </c>
      <c r="C17" s="133" t="s">
        <v>41</v>
      </c>
      <c r="D17" s="133" t="s">
        <v>112</v>
      </c>
      <c r="E17" s="133">
        <v>1</v>
      </c>
      <c r="F17" s="30">
        <v>1</v>
      </c>
      <c r="G17" s="7" t="s">
        <v>173</v>
      </c>
      <c r="H17" s="33">
        <v>42809</v>
      </c>
      <c r="I17" s="33">
        <v>43100</v>
      </c>
      <c r="J17" s="19">
        <v>178000000</v>
      </c>
      <c r="K17" s="6"/>
      <c r="L17" s="140" t="s">
        <v>174</v>
      </c>
      <c r="M17" s="133" t="s">
        <v>51</v>
      </c>
      <c r="N17" s="129" t="s">
        <v>55</v>
      </c>
      <c r="O17" s="66">
        <v>0</v>
      </c>
      <c r="P17" s="67">
        <v>0.1</v>
      </c>
      <c r="Q17" s="67">
        <v>0.1</v>
      </c>
      <c r="R17" s="67">
        <v>0</v>
      </c>
      <c r="S17" s="67">
        <v>0.1</v>
      </c>
      <c r="T17" s="65">
        <v>0.2</v>
      </c>
      <c r="U17" s="65">
        <v>0.1</v>
      </c>
      <c r="V17" s="65">
        <v>0.1</v>
      </c>
      <c r="W17" s="65">
        <v>0.1</v>
      </c>
      <c r="X17" s="65">
        <v>0.1</v>
      </c>
      <c r="Y17" s="65">
        <v>0.08</v>
      </c>
      <c r="Z17" s="65">
        <v>0</v>
      </c>
      <c r="AA17" s="68">
        <f>SUM(O17:Z17)</f>
        <v>0.97999999999999987</v>
      </c>
      <c r="AB17" s="54"/>
      <c r="AC17" s="55">
        <v>0</v>
      </c>
      <c r="AD17" s="56">
        <v>0</v>
      </c>
      <c r="AE17" s="56">
        <v>0</v>
      </c>
      <c r="AF17" s="56">
        <v>0</v>
      </c>
      <c r="AG17" s="56">
        <v>0</v>
      </c>
      <c r="AH17" s="69">
        <v>130571784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7"/>
      <c r="AP17" s="54"/>
      <c r="AQ17" s="115" t="s">
        <v>249</v>
      </c>
      <c r="AR17" s="116"/>
    </row>
    <row r="18" spans="1:44" ht="63.75" customHeight="1" x14ac:dyDescent="0.25">
      <c r="A18" s="136"/>
      <c r="B18" s="136"/>
      <c r="C18" s="134"/>
      <c r="D18" s="134"/>
      <c r="E18" s="134"/>
      <c r="F18" s="30">
        <v>2</v>
      </c>
      <c r="G18" s="7" t="s">
        <v>113</v>
      </c>
      <c r="H18" s="33">
        <v>42809</v>
      </c>
      <c r="I18" s="33">
        <v>43100</v>
      </c>
      <c r="J18" s="19">
        <v>190000000</v>
      </c>
      <c r="K18" s="6" t="s">
        <v>176</v>
      </c>
      <c r="L18" s="145"/>
      <c r="M18" s="134"/>
      <c r="N18" s="131"/>
      <c r="O18" s="66">
        <v>0</v>
      </c>
      <c r="P18" s="67">
        <v>0.1</v>
      </c>
      <c r="Q18" s="67">
        <v>0.1</v>
      </c>
      <c r="R18" s="67">
        <v>0.1</v>
      </c>
      <c r="S18" s="67">
        <v>0.1</v>
      </c>
      <c r="T18" s="65">
        <v>0.1</v>
      </c>
      <c r="U18" s="65">
        <v>0.1</v>
      </c>
      <c r="V18" s="65">
        <v>0.1</v>
      </c>
      <c r="W18" s="65">
        <v>0.1</v>
      </c>
      <c r="X18" s="65">
        <v>0</v>
      </c>
      <c r="Y18" s="65">
        <v>0.1</v>
      </c>
      <c r="Z18" s="65">
        <v>0.08</v>
      </c>
      <c r="AA18" s="68">
        <f>SUM(O18:Z18)</f>
        <v>0.97999999999999987</v>
      </c>
      <c r="AB18" s="54"/>
      <c r="AC18" s="55">
        <v>0</v>
      </c>
      <c r="AD18" s="56">
        <v>0</v>
      </c>
      <c r="AE18" s="56">
        <v>0</v>
      </c>
      <c r="AF18" s="56">
        <v>0</v>
      </c>
      <c r="AG18" s="56" t="s">
        <v>225</v>
      </c>
      <c r="AH18" s="62">
        <v>0</v>
      </c>
      <c r="AI18" s="56">
        <v>0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7"/>
      <c r="AP18" s="54"/>
      <c r="AQ18" s="115" t="s">
        <v>250</v>
      </c>
      <c r="AR18" s="116"/>
    </row>
    <row r="19" spans="1:44" ht="51" customHeight="1" x14ac:dyDescent="0.25">
      <c r="A19" s="144"/>
      <c r="B19" s="144"/>
      <c r="C19" s="142"/>
      <c r="D19" s="142"/>
      <c r="E19" s="142"/>
      <c r="F19" s="30">
        <v>3</v>
      </c>
      <c r="G19" s="7" t="s">
        <v>175</v>
      </c>
      <c r="H19" s="33">
        <v>42809</v>
      </c>
      <c r="I19" s="33">
        <v>43100</v>
      </c>
      <c r="J19" s="19">
        <v>0</v>
      </c>
      <c r="K19" s="6"/>
      <c r="L19" s="141"/>
      <c r="M19" s="134"/>
      <c r="N19" s="131"/>
      <c r="O19" s="66">
        <v>0</v>
      </c>
      <c r="P19" s="67">
        <v>0.1</v>
      </c>
      <c r="Q19" s="67">
        <v>0.1</v>
      </c>
      <c r="R19" s="67">
        <v>0.1</v>
      </c>
      <c r="S19" s="67">
        <v>0.1</v>
      </c>
      <c r="T19" s="65">
        <v>0.1</v>
      </c>
      <c r="U19" s="65">
        <v>0.1</v>
      </c>
      <c r="V19" s="65">
        <v>0.1</v>
      </c>
      <c r="W19" s="65">
        <v>0.1</v>
      </c>
      <c r="X19" s="65">
        <v>0.1</v>
      </c>
      <c r="Y19" s="65">
        <v>0.1</v>
      </c>
      <c r="Z19" s="65">
        <v>0</v>
      </c>
      <c r="AA19" s="68">
        <f>SUM(O19:Z19)</f>
        <v>0.99999999999999989</v>
      </c>
      <c r="AB19" s="54"/>
      <c r="AC19" s="55" t="s">
        <v>226</v>
      </c>
      <c r="AD19" s="56" t="s">
        <v>226</v>
      </c>
      <c r="AE19" s="56" t="s">
        <v>226</v>
      </c>
      <c r="AF19" s="56" t="s">
        <v>226</v>
      </c>
      <c r="AG19" s="56" t="s">
        <v>226</v>
      </c>
      <c r="AH19" s="56" t="s">
        <v>226</v>
      </c>
      <c r="AI19" s="56" t="s">
        <v>226</v>
      </c>
      <c r="AJ19" s="56" t="s">
        <v>226</v>
      </c>
      <c r="AK19" s="56" t="s">
        <v>226</v>
      </c>
      <c r="AL19" s="56" t="s">
        <v>226</v>
      </c>
      <c r="AM19" s="56" t="s">
        <v>226</v>
      </c>
      <c r="AN19" s="56" t="s">
        <v>226</v>
      </c>
      <c r="AO19" s="56" t="s">
        <v>226</v>
      </c>
      <c r="AP19" s="54"/>
      <c r="AQ19" s="115" t="s">
        <v>251</v>
      </c>
      <c r="AR19" s="116"/>
    </row>
    <row r="20" spans="1:44" ht="42" customHeight="1" x14ac:dyDescent="0.25">
      <c r="A20" s="135">
        <v>4</v>
      </c>
      <c r="B20" s="135" t="s">
        <v>35</v>
      </c>
      <c r="C20" s="133" t="s">
        <v>41</v>
      </c>
      <c r="D20" s="133" t="s">
        <v>177</v>
      </c>
      <c r="E20" s="133">
        <v>1</v>
      </c>
      <c r="F20" s="30">
        <v>1</v>
      </c>
      <c r="G20" s="7" t="s">
        <v>165</v>
      </c>
      <c r="H20" s="33">
        <v>42737</v>
      </c>
      <c r="I20" s="33">
        <v>43070</v>
      </c>
      <c r="J20" s="19">
        <v>0</v>
      </c>
      <c r="K20" s="6"/>
      <c r="L20" s="32" t="s">
        <v>114</v>
      </c>
      <c r="M20" s="133" t="s">
        <v>52</v>
      </c>
      <c r="N20" s="129" t="s">
        <v>56</v>
      </c>
      <c r="O20" s="66">
        <v>0.1</v>
      </c>
      <c r="P20" s="67">
        <v>0.1</v>
      </c>
      <c r="Q20" s="67">
        <v>0.1</v>
      </c>
      <c r="R20" s="67">
        <v>0.1</v>
      </c>
      <c r="S20" s="67">
        <v>0.1</v>
      </c>
      <c r="T20" s="65">
        <v>0.1</v>
      </c>
      <c r="U20" s="65">
        <v>0.05</v>
      </c>
      <c r="V20" s="65">
        <v>0.05</v>
      </c>
      <c r="W20" s="65">
        <v>0.1</v>
      </c>
      <c r="X20" s="65">
        <v>0.2</v>
      </c>
      <c r="Y20" s="65">
        <v>0</v>
      </c>
      <c r="Z20" s="65">
        <v>0</v>
      </c>
      <c r="AA20" s="68">
        <f>SUM(O20:Z20)</f>
        <v>1</v>
      </c>
      <c r="AB20" s="54"/>
      <c r="AC20" s="55">
        <v>0</v>
      </c>
      <c r="AD20" s="56">
        <v>0</v>
      </c>
      <c r="AE20" s="56">
        <v>0</v>
      </c>
      <c r="AF20" s="56">
        <v>0</v>
      </c>
      <c r="AG20" s="56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57">
        <v>0</v>
      </c>
      <c r="AP20" s="54"/>
      <c r="AQ20" s="115" t="s">
        <v>234</v>
      </c>
      <c r="AR20" s="116"/>
    </row>
    <row r="21" spans="1:44" ht="51" x14ac:dyDescent="0.25">
      <c r="A21" s="136"/>
      <c r="B21" s="136"/>
      <c r="C21" s="134"/>
      <c r="D21" s="134"/>
      <c r="E21" s="134"/>
      <c r="F21" s="30">
        <v>2</v>
      </c>
      <c r="G21" s="7" t="s">
        <v>166</v>
      </c>
      <c r="H21" s="33">
        <v>42828</v>
      </c>
      <c r="I21" s="33">
        <v>43070</v>
      </c>
      <c r="J21" s="19">
        <v>0</v>
      </c>
      <c r="K21" s="6"/>
      <c r="L21" s="32" t="s">
        <v>115</v>
      </c>
      <c r="M21" s="134"/>
      <c r="N21" s="131"/>
      <c r="O21" s="55">
        <v>0</v>
      </c>
      <c r="P21" s="56">
        <v>0</v>
      </c>
      <c r="Q21" s="56">
        <v>0</v>
      </c>
      <c r="R21" s="67">
        <v>0.2</v>
      </c>
      <c r="S21" s="67">
        <v>0.2</v>
      </c>
      <c r="T21" s="65">
        <v>0.2</v>
      </c>
      <c r="U21" s="65">
        <v>0.1</v>
      </c>
      <c r="V21" s="65">
        <v>0.1</v>
      </c>
      <c r="W21" s="65">
        <v>0.1</v>
      </c>
      <c r="X21" s="65">
        <v>0.05</v>
      </c>
      <c r="Y21" s="65">
        <v>0.05</v>
      </c>
      <c r="Z21" s="65">
        <v>0</v>
      </c>
      <c r="AA21" s="68">
        <f>SUM(O21:Z21)</f>
        <v>1</v>
      </c>
      <c r="AB21" s="54"/>
      <c r="AC21" s="55">
        <v>0</v>
      </c>
      <c r="AD21" s="56">
        <v>0</v>
      </c>
      <c r="AE21" s="56">
        <v>0</v>
      </c>
      <c r="AF21" s="56">
        <v>0</v>
      </c>
      <c r="AG21" s="56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0</v>
      </c>
      <c r="AO21" s="57">
        <v>0</v>
      </c>
      <c r="AP21" s="54"/>
      <c r="AQ21" s="115" t="s">
        <v>243</v>
      </c>
      <c r="AR21" s="116"/>
    </row>
    <row r="22" spans="1:44" ht="51" x14ac:dyDescent="0.25">
      <c r="A22" s="136"/>
      <c r="B22" s="136"/>
      <c r="C22" s="134"/>
      <c r="D22" s="134"/>
      <c r="E22" s="134"/>
      <c r="F22" s="30">
        <v>3</v>
      </c>
      <c r="G22" s="7" t="s">
        <v>116</v>
      </c>
      <c r="H22" s="33">
        <v>42795</v>
      </c>
      <c r="I22" s="33">
        <v>43099</v>
      </c>
      <c r="J22" s="19">
        <v>0</v>
      </c>
      <c r="K22" s="6"/>
      <c r="L22" s="32" t="s">
        <v>117</v>
      </c>
      <c r="M22" s="134"/>
      <c r="N22" s="131"/>
      <c r="O22" s="55">
        <v>0</v>
      </c>
      <c r="P22" s="56">
        <v>0</v>
      </c>
      <c r="Q22" s="67">
        <v>1</v>
      </c>
      <c r="R22" s="67">
        <v>1</v>
      </c>
      <c r="S22" s="67">
        <v>1</v>
      </c>
      <c r="T22" s="65">
        <v>1</v>
      </c>
      <c r="U22" s="65">
        <v>1</v>
      </c>
      <c r="V22" s="65">
        <v>1</v>
      </c>
      <c r="W22" s="65">
        <v>1</v>
      </c>
      <c r="X22" s="65">
        <v>1</v>
      </c>
      <c r="Y22" s="65">
        <v>1</v>
      </c>
      <c r="Z22" s="65">
        <v>1</v>
      </c>
      <c r="AA22" s="68">
        <v>1</v>
      </c>
      <c r="AB22" s="54"/>
      <c r="AC22" s="55">
        <v>0</v>
      </c>
      <c r="AD22" s="56">
        <v>0</v>
      </c>
      <c r="AE22" s="56">
        <v>0</v>
      </c>
      <c r="AF22" s="56">
        <v>0</v>
      </c>
      <c r="AG22" s="56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57">
        <v>0</v>
      </c>
      <c r="AP22" s="54"/>
      <c r="AQ22" s="115" t="s">
        <v>223</v>
      </c>
      <c r="AR22" s="116"/>
    </row>
    <row r="23" spans="1:44" ht="51" x14ac:dyDescent="0.25">
      <c r="A23" s="136"/>
      <c r="B23" s="136"/>
      <c r="C23" s="134"/>
      <c r="D23" s="134"/>
      <c r="E23" s="134"/>
      <c r="F23" s="30">
        <v>4</v>
      </c>
      <c r="G23" s="7" t="s">
        <v>118</v>
      </c>
      <c r="H23" s="33">
        <v>42737</v>
      </c>
      <c r="I23" s="33">
        <v>43100</v>
      </c>
      <c r="J23" s="19">
        <v>43150000</v>
      </c>
      <c r="K23" s="6" t="s">
        <v>79</v>
      </c>
      <c r="L23" s="32" t="s">
        <v>119</v>
      </c>
      <c r="M23" s="134"/>
      <c r="N23" s="131"/>
      <c r="O23" s="66">
        <v>1</v>
      </c>
      <c r="P23" s="67">
        <v>1</v>
      </c>
      <c r="Q23" s="67">
        <v>1</v>
      </c>
      <c r="R23" s="67">
        <v>1</v>
      </c>
      <c r="S23" s="67">
        <v>1</v>
      </c>
      <c r="T23" s="65">
        <v>1</v>
      </c>
      <c r="U23" s="65">
        <v>1</v>
      </c>
      <c r="V23" s="65">
        <v>1</v>
      </c>
      <c r="W23" s="65">
        <v>1</v>
      </c>
      <c r="X23" s="65">
        <v>1</v>
      </c>
      <c r="Y23" s="65">
        <v>1</v>
      </c>
      <c r="Z23" s="65">
        <v>1</v>
      </c>
      <c r="AA23" s="68">
        <v>1</v>
      </c>
      <c r="AB23" s="54"/>
      <c r="AC23" s="55">
        <v>0</v>
      </c>
      <c r="AD23" s="56">
        <v>0</v>
      </c>
      <c r="AE23" s="80">
        <v>2353100</v>
      </c>
      <c r="AF23" s="80">
        <v>1083700</v>
      </c>
      <c r="AG23" s="80">
        <v>1522700</v>
      </c>
      <c r="AH23" s="69">
        <v>4164900</v>
      </c>
      <c r="AI23" s="73">
        <v>2844750</v>
      </c>
      <c r="AJ23" s="73">
        <v>2545000</v>
      </c>
      <c r="AK23" s="73">
        <v>5084319</v>
      </c>
      <c r="AL23" s="73">
        <v>6015072</v>
      </c>
      <c r="AM23" s="73">
        <v>7064872</v>
      </c>
      <c r="AN23" s="73"/>
      <c r="AO23" s="70">
        <f>SUM(AC23:AN23)</f>
        <v>32678413</v>
      </c>
      <c r="AP23" s="54"/>
      <c r="AQ23" s="115" t="s">
        <v>244</v>
      </c>
      <c r="AR23" s="116"/>
    </row>
    <row r="24" spans="1:44" ht="38.25" x14ac:dyDescent="0.25">
      <c r="A24" s="136"/>
      <c r="B24" s="136"/>
      <c r="C24" s="134"/>
      <c r="D24" s="134"/>
      <c r="E24" s="134"/>
      <c r="F24" s="30">
        <v>5</v>
      </c>
      <c r="G24" s="7" t="s">
        <v>120</v>
      </c>
      <c r="H24" s="33">
        <v>42737</v>
      </c>
      <c r="I24" s="33">
        <v>43100</v>
      </c>
      <c r="J24" s="19">
        <v>0</v>
      </c>
      <c r="K24" s="6"/>
      <c r="L24" s="32" t="s">
        <v>121</v>
      </c>
      <c r="M24" s="134"/>
      <c r="N24" s="131"/>
      <c r="O24" s="66">
        <v>1</v>
      </c>
      <c r="P24" s="67">
        <v>1</v>
      </c>
      <c r="Q24" s="67">
        <v>1</v>
      </c>
      <c r="R24" s="67">
        <v>1</v>
      </c>
      <c r="S24" s="67">
        <v>1</v>
      </c>
      <c r="T24" s="65">
        <v>1</v>
      </c>
      <c r="U24" s="65">
        <v>1</v>
      </c>
      <c r="V24" s="65">
        <v>1</v>
      </c>
      <c r="W24" s="65">
        <v>1</v>
      </c>
      <c r="X24" s="65">
        <v>1</v>
      </c>
      <c r="Y24" s="65">
        <v>1</v>
      </c>
      <c r="Z24" s="65">
        <v>1</v>
      </c>
      <c r="AA24" s="68">
        <v>1</v>
      </c>
      <c r="AB24" s="54"/>
      <c r="AC24" s="55">
        <v>0</v>
      </c>
      <c r="AD24" s="56">
        <v>0</v>
      </c>
      <c r="AE24" s="56">
        <v>0</v>
      </c>
      <c r="AF24" s="56">
        <v>0</v>
      </c>
      <c r="AG24" s="56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57">
        <v>0</v>
      </c>
      <c r="AP24" s="54"/>
      <c r="AQ24" s="115" t="s">
        <v>224</v>
      </c>
      <c r="AR24" s="116"/>
    </row>
    <row r="25" spans="1:44" ht="39" customHeight="1" x14ac:dyDescent="0.25">
      <c r="A25" s="136"/>
      <c r="B25" s="136"/>
      <c r="C25" s="134"/>
      <c r="D25" s="134"/>
      <c r="E25" s="134"/>
      <c r="F25" s="20">
        <v>6</v>
      </c>
      <c r="G25" s="21" t="s">
        <v>122</v>
      </c>
      <c r="H25" s="33">
        <v>42979</v>
      </c>
      <c r="I25" s="33">
        <v>43100</v>
      </c>
      <c r="J25" s="19">
        <v>0</v>
      </c>
      <c r="K25" s="6"/>
      <c r="L25" s="32" t="s">
        <v>123</v>
      </c>
      <c r="M25" s="134"/>
      <c r="N25" s="131"/>
      <c r="O25" s="66">
        <v>0</v>
      </c>
      <c r="P25" s="67">
        <v>0</v>
      </c>
      <c r="Q25" s="67">
        <v>0</v>
      </c>
      <c r="R25" s="67">
        <v>0</v>
      </c>
      <c r="S25" s="67">
        <v>0</v>
      </c>
      <c r="T25" s="65">
        <v>0</v>
      </c>
      <c r="U25" s="65">
        <v>0</v>
      </c>
      <c r="V25" s="65">
        <v>0</v>
      </c>
      <c r="W25" s="65">
        <v>0.5</v>
      </c>
      <c r="X25" s="65">
        <v>0.1</v>
      </c>
      <c r="Y25" s="65">
        <v>0.2</v>
      </c>
      <c r="Z25" s="65">
        <v>0.2</v>
      </c>
      <c r="AA25" s="68">
        <f>SUM(O25:Z25)</f>
        <v>1</v>
      </c>
      <c r="AB25" s="54"/>
      <c r="AC25" s="55">
        <v>0</v>
      </c>
      <c r="AD25" s="56">
        <v>0</v>
      </c>
      <c r="AE25" s="56">
        <v>0</v>
      </c>
      <c r="AF25" s="56">
        <v>0</v>
      </c>
      <c r="AG25" s="56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0</v>
      </c>
      <c r="AO25" s="57">
        <v>0</v>
      </c>
      <c r="AP25" s="54"/>
      <c r="AQ25" s="115" t="s">
        <v>245</v>
      </c>
      <c r="AR25" s="116"/>
    </row>
    <row r="26" spans="1:44" ht="39" customHeight="1" x14ac:dyDescent="0.25">
      <c r="A26" s="135">
        <v>5</v>
      </c>
      <c r="B26" s="135" t="s">
        <v>35</v>
      </c>
      <c r="C26" s="133" t="s">
        <v>41</v>
      </c>
      <c r="D26" s="133" t="s">
        <v>185</v>
      </c>
      <c r="E26" s="137">
        <v>1</v>
      </c>
      <c r="F26" s="30">
        <v>1</v>
      </c>
      <c r="G26" s="7" t="s">
        <v>124</v>
      </c>
      <c r="H26" s="33">
        <v>42887</v>
      </c>
      <c r="I26" s="33">
        <v>43100</v>
      </c>
      <c r="J26" s="22">
        <v>0</v>
      </c>
      <c r="K26" s="6"/>
      <c r="L26" s="32" t="s">
        <v>125</v>
      </c>
      <c r="M26" s="133" t="s">
        <v>52</v>
      </c>
      <c r="N26" s="129" t="s">
        <v>55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5">
        <v>0.1</v>
      </c>
      <c r="U26" s="65">
        <v>0.1</v>
      </c>
      <c r="V26" s="65">
        <v>0.3</v>
      </c>
      <c r="W26" s="65">
        <v>0.2</v>
      </c>
      <c r="X26" s="65">
        <v>0.1</v>
      </c>
      <c r="Y26" s="65">
        <v>0.1</v>
      </c>
      <c r="Z26" s="65">
        <v>0.1</v>
      </c>
      <c r="AA26" s="68">
        <f>SUM(O26:Z26)</f>
        <v>0.99999999999999989</v>
      </c>
      <c r="AB26" s="54"/>
      <c r="AC26" s="55">
        <v>0</v>
      </c>
      <c r="AD26" s="56">
        <v>0</v>
      </c>
      <c r="AE26" s="56">
        <v>0</v>
      </c>
      <c r="AF26" s="56">
        <v>0</v>
      </c>
      <c r="AG26" s="56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57">
        <v>0</v>
      </c>
      <c r="AP26" s="54"/>
      <c r="AQ26" s="115" t="s">
        <v>222</v>
      </c>
      <c r="AR26" s="116"/>
    </row>
    <row r="27" spans="1:44" ht="39" customHeight="1" x14ac:dyDescent="0.25">
      <c r="A27" s="136"/>
      <c r="B27" s="136"/>
      <c r="C27" s="134"/>
      <c r="D27" s="134"/>
      <c r="E27" s="134"/>
      <c r="F27" s="30">
        <v>2</v>
      </c>
      <c r="G27" s="7" t="s">
        <v>126</v>
      </c>
      <c r="H27" s="81">
        <v>42917</v>
      </c>
      <c r="I27" s="33">
        <v>43100</v>
      </c>
      <c r="J27" s="22">
        <v>0</v>
      </c>
      <c r="K27" s="6"/>
      <c r="L27" s="32" t="s">
        <v>127</v>
      </c>
      <c r="M27" s="134"/>
      <c r="N27" s="131"/>
      <c r="O27" s="67">
        <v>0</v>
      </c>
      <c r="P27" s="67">
        <v>0</v>
      </c>
      <c r="Q27" s="67">
        <v>0</v>
      </c>
      <c r="R27" s="67">
        <v>0</v>
      </c>
      <c r="S27" s="67">
        <v>0</v>
      </c>
      <c r="T27" s="65">
        <v>0</v>
      </c>
      <c r="U27" s="65">
        <v>0.1</v>
      </c>
      <c r="V27" s="65">
        <v>0.4</v>
      </c>
      <c r="W27" s="65">
        <v>0.2</v>
      </c>
      <c r="X27" s="65">
        <v>0.1</v>
      </c>
      <c r="Y27" s="65">
        <v>0.1</v>
      </c>
      <c r="Z27" s="65">
        <v>0.1</v>
      </c>
      <c r="AA27" s="68">
        <f>SUM(O27:Z27)</f>
        <v>0.99999999999999989</v>
      </c>
      <c r="AB27" s="54"/>
      <c r="AC27" s="55">
        <v>0</v>
      </c>
      <c r="AD27" s="56">
        <v>0</v>
      </c>
      <c r="AE27" s="56">
        <v>0</v>
      </c>
      <c r="AF27" s="56">
        <v>0</v>
      </c>
      <c r="AG27" s="56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57">
        <v>0</v>
      </c>
      <c r="AP27" s="54"/>
      <c r="AQ27" s="115"/>
      <c r="AR27" s="116"/>
    </row>
    <row r="28" spans="1:44" ht="39" customHeight="1" x14ac:dyDescent="0.25">
      <c r="A28" s="136"/>
      <c r="B28" s="136"/>
      <c r="C28" s="134"/>
      <c r="D28" s="134"/>
      <c r="E28" s="134"/>
      <c r="F28" s="30">
        <v>3</v>
      </c>
      <c r="G28" s="7" t="s">
        <v>128</v>
      </c>
      <c r="H28" s="81">
        <v>42737</v>
      </c>
      <c r="I28" s="33">
        <v>43100</v>
      </c>
      <c r="J28" s="22">
        <v>0</v>
      </c>
      <c r="K28" s="6"/>
      <c r="L28" s="32" t="s">
        <v>129</v>
      </c>
      <c r="M28" s="134"/>
      <c r="N28" s="131"/>
      <c r="O28" s="75">
        <v>8.3299999999999999E-2</v>
      </c>
      <c r="P28" s="75">
        <v>8.3299999999999999E-2</v>
      </c>
      <c r="Q28" s="75">
        <v>8.3299999999999999E-2</v>
      </c>
      <c r="R28" s="75">
        <v>8.3299999999999999E-2</v>
      </c>
      <c r="S28" s="75">
        <v>8.3299999999999999E-2</v>
      </c>
      <c r="T28" s="75">
        <v>8.3299999999999999E-2</v>
      </c>
      <c r="U28" s="77">
        <v>8.3299999999999999E-2</v>
      </c>
      <c r="V28" s="77">
        <v>8.3299999999999999E-2</v>
      </c>
      <c r="W28" s="77">
        <v>8.3299999999999999E-2</v>
      </c>
      <c r="X28" s="77">
        <v>8.3299999999999999E-2</v>
      </c>
      <c r="Y28" s="77">
        <v>8.3299999999999999E-2</v>
      </c>
      <c r="Z28" s="77">
        <v>8.3299999999999999E-2</v>
      </c>
      <c r="AA28" s="68">
        <f>SUM(O28:Z28)</f>
        <v>0.99960000000000016</v>
      </c>
      <c r="AB28" s="54"/>
      <c r="AC28" s="55">
        <v>0</v>
      </c>
      <c r="AD28" s="56">
        <v>0</v>
      </c>
      <c r="AE28" s="56">
        <v>0</v>
      </c>
      <c r="AF28" s="56">
        <v>0</v>
      </c>
      <c r="AG28" s="56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57">
        <v>0</v>
      </c>
      <c r="AP28" s="54"/>
      <c r="AQ28" s="115" t="s">
        <v>222</v>
      </c>
      <c r="AR28" s="116"/>
    </row>
    <row r="29" spans="1:44" ht="36.75" customHeight="1" x14ac:dyDescent="0.25">
      <c r="A29" s="135">
        <v>6</v>
      </c>
      <c r="B29" s="135" t="s">
        <v>35</v>
      </c>
      <c r="C29" s="133" t="s">
        <v>41</v>
      </c>
      <c r="D29" s="133" t="s">
        <v>130</v>
      </c>
      <c r="E29" s="137">
        <v>1</v>
      </c>
      <c r="F29" s="30">
        <v>1</v>
      </c>
      <c r="G29" s="7" t="s">
        <v>131</v>
      </c>
      <c r="H29" s="81">
        <v>42767</v>
      </c>
      <c r="I29" s="33">
        <v>42916</v>
      </c>
      <c r="J29" s="22">
        <v>0</v>
      </c>
      <c r="K29" s="6"/>
      <c r="L29" s="32" t="s">
        <v>130</v>
      </c>
      <c r="M29" s="133" t="s">
        <v>52</v>
      </c>
      <c r="N29" s="129" t="s">
        <v>56</v>
      </c>
      <c r="O29" s="55">
        <v>0</v>
      </c>
      <c r="P29" s="67">
        <v>0.2</v>
      </c>
      <c r="Q29" s="67">
        <v>0.2</v>
      </c>
      <c r="R29" s="67">
        <v>0.2</v>
      </c>
      <c r="S29" s="67">
        <v>0.2</v>
      </c>
      <c r="T29" s="65">
        <v>0.2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8">
        <v>1</v>
      </c>
      <c r="AB29" s="54"/>
      <c r="AC29" s="55">
        <v>0</v>
      </c>
      <c r="AD29" s="56">
        <v>0</v>
      </c>
      <c r="AE29" s="56">
        <v>0</v>
      </c>
      <c r="AF29" s="56">
        <v>0</v>
      </c>
      <c r="AG29" s="56">
        <v>0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0</v>
      </c>
      <c r="AO29" s="57">
        <v>0</v>
      </c>
      <c r="AP29" s="54"/>
      <c r="AQ29" s="115" t="s">
        <v>235</v>
      </c>
      <c r="AR29" s="116"/>
    </row>
    <row r="30" spans="1:44" s="14" customFormat="1" ht="36.75" customHeight="1" x14ac:dyDescent="0.25">
      <c r="A30" s="136"/>
      <c r="B30" s="136"/>
      <c r="C30" s="134"/>
      <c r="D30" s="134"/>
      <c r="E30" s="134"/>
      <c r="F30" s="78">
        <v>2</v>
      </c>
      <c r="G30" s="7" t="s">
        <v>167</v>
      </c>
      <c r="H30" s="81">
        <v>43009</v>
      </c>
      <c r="I30" s="81">
        <v>43100</v>
      </c>
      <c r="J30" s="22">
        <v>0</v>
      </c>
      <c r="K30" s="6"/>
      <c r="L30" s="79" t="s">
        <v>117</v>
      </c>
      <c r="M30" s="134"/>
      <c r="N30" s="131"/>
      <c r="O30" s="82">
        <v>0</v>
      </c>
      <c r="P30" s="82">
        <v>0</v>
      </c>
      <c r="Q30" s="82">
        <v>0</v>
      </c>
      <c r="R30" s="82">
        <v>0</v>
      </c>
      <c r="S30" s="82">
        <v>0</v>
      </c>
      <c r="T30" s="83">
        <v>0</v>
      </c>
      <c r="U30" s="83">
        <v>0</v>
      </c>
      <c r="V30" s="83">
        <v>0</v>
      </c>
      <c r="W30" s="83">
        <v>0</v>
      </c>
      <c r="X30" s="83">
        <v>0.2</v>
      </c>
      <c r="Y30" s="83">
        <v>0.3</v>
      </c>
      <c r="Z30" s="83">
        <v>0.2</v>
      </c>
      <c r="AA30" s="84">
        <f>SUM(O30:Z30)</f>
        <v>0.7</v>
      </c>
      <c r="AB30" s="85"/>
      <c r="AC30" s="86">
        <v>0</v>
      </c>
      <c r="AD30" s="87">
        <v>0</v>
      </c>
      <c r="AE30" s="87">
        <v>0</v>
      </c>
      <c r="AF30" s="87">
        <v>0</v>
      </c>
      <c r="AG30" s="87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9">
        <v>0</v>
      </c>
      <c r="AP30" s="85"/>
      <c r="AQ30" s="113" t="s">
        <v>247</v>
      </c>
      <c r="AR30" s="114"/>
    </row>
    <row r="31" spans="1:44" s="14" customFormat="1" ht="36.75" customHeight="1" x14ac:dyDescent="0.25">
      <c r="A31" s="136"/>
      <c r="B31" s="136"/>
      <c r="C31" s="134"/>
      <c r="D31" s="134"/>
      <c r="E31" s="134"/>
      <c r="F31" s="78">
        <v>3</v>
      </c>
      <c r="G31" s="7" t="s">
        <v>132</v>
      </c>
      <c r="H31" s="81"/>
      <c r="I31" s="81">
        <v>43100</v>
      </c>
      <c r="J31" s="22">
        <v>0</v>
      </c>
      <c r="K31" s="6"/>
      <c r="L31" s="79" t="s">
        <v>133</v>
      </c>
      <c r="M31" s="134"/>
      <c r="N31" s="131"/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3">
        <v>0</v>
      </c>
      <c r="U31" s="83">
        <v>0</v>
      </c>
      <c r="V31" s="83">
        <v>0</v>
      </c>
      <c r="W31" s="83">
        <v>0</v>
      </c>
      <c r="X31" s="83">
        <v>0</v>
      </c>
      <c r="Y31" s="83">
        <v>0</v>
      </c>
      <c r="Z31" s="83">
        <v>0</v>
      </c>
      <c r="AA31" s="84">
        <v>0</v>
      </c>
      <c r="AB31" s="85"/>
      <c r="AC31" s="86">
        <v>0</v>
      </c>
      <c r="AD31" s="87">
        <v>0</v>
      </c>
      <c r="AE31" s="87">
        <v>0</v>
      </c>
      <c r="AF31" s="87">
        <v>0</v>
      </c>
      <c r="AG31" s="87">
        <v>0</v>
      </c>
      <c r="AH31" s="88">
        <v>0</v>
      </c>
      <c r="AI31" s="88">
        <v>0</v>
      </c>
      <c r="AJ31" s="88">
        <v>0</v>
      </c>
      <c r="AK31" s="88">
        <v>0</v>
      </c>
      <c r="AL31" s="88">
        <v>0</v>
      </c>
      <c r="AM31" s="88">
        <v>0</v>
      </c>
      <c r="AN31" s="88">
        <v>0</v>
      </c>
      <c r="AO31" s="89">
        <v>0</v>
      </c>
      <c r="AP31" s="85"/>
      <c r="AQ31" s="113" t="s">
        <v>246</v>
      </c>
      <c r="AR31" s="114"/>
    </row>
    <row r="32" spans="1:44" ht="36.75" customHeight="1" x14ac:dyDescent="0.25">
      <c r="A32" s="135">
        <v>7</v>
      </c>
      <c r="B32" s="135" t="s">
        <v>35</v>
      </c>
      <c r="C32" s="133" t="s">
        <v>41</v>
      </c>
      <c r="D32" s="133" t="s">
        <v>191</v>
      </c>
      <c r="E32" s="137">
        <v>1</v>
      </c>
      <c r="F32" s="30">
        <v>1</v>
      </c>
      <c r="G32" s="7" t="s">
        <v>192</v>
      </c>
      <c r="H32" s="33">
        <v>42737</v>
      </c>
      <c r="I32" s="33">
        <v>43100</v>
      </c>
      <c r="J32" s="138">
        <v>3617347116.9699998</v>
      </c>
      <c r="K32" s="140" t="s">
        <v>90</v>
      </c>
      <c r="L32" s="32" t="s">
        <v>194</v>
      </c>
      <c r="M32" s="133" t="s">
        <v>52</v>
      </c>
      <c r="N32" s="129" t="s">
        <v>56</v>
      </c>
      <c r="O32" s="55">
        <v>0</v>
      </c>
      <c r="P32" s="56">
        <v>0</v>
      </c>
      <c r="Q32" s="67">
        <v>0.1</v>
      </c>
      <c r="R32" s="67">
        <v>0.1</v>
      </c>
      <c r="S32" s="67">
        <v>0.1</v>
      </c>
      <c r="T32" s="65">
        <v>0.1</v>
      </c>
      <c r="U32" s="65">
        <v>0.1</v>
      </c>
      <c r="V32" s="65">
        <v>0.1</v>
      </c>
      <c r="W32" s="65">
        <v>0.1</v>
      </c>
      <c r="X32" s="65">
        <v>0.1</v>
      </c>
      <c r="Y32" s="65">
        <v>0.1</v>
      </c>
      <c r="Z32" s="65">
        <v>0.1</v>
      </c>
      <c r="AA32" s="68">
        <f>SUM(O32:Z32)</f>
        <v>0.99999999999999989</v>
      </c>
      <c r="AB32" s="54"/>
      <c r="AC32" s="71">
        <f>163557217.5+21660326</f>
        <v>185217543.5</v>
      </c>
      <c r="AD32" s="72">
        <f>180087625.5+14793412</f>
        <v>194881037.5</v>
      </c>
      <c r="AE32" s="72">
        <f>71851006+22285510.61</f>
        <v>94136516.609999999</v>
      </c>
      <c r="AF32" s="72">
        <f>895117611+14161463.09</f>
        <v>909279074.09000003</v>
      </c>
      <c r="AG32" s="72">
        <f>55303679+10346894</f>
        <v>65650573</v>
      </c>
      <c r="AH32" s="73">
        <v>100455394.15000001</v>
      </c>
      <c r="AI32" s="73">
        <v>784769574.78999996</v>
      </c>
      <c r="AJ32" s="73">
        <v>81998921</v>
      </c>
      <c r="AK32" s="73">
        <v>90223471.789999992</v>
      </c>
      <c r="AL32" s="73">
        <v>780391865</v>
      </c>
      <c r="AM32" s="73">
        <v>79104038</v>
      </c>
      <c r="AN32" s="73">
        <v>70057946</v>
      </c>
      <c r="AO32" s="74">
        <f>SUM(AC32:AN32)</f>
        <v>3436165955.4300003</v>
      </c>
      <c r="AP32" s="54"/>
      <c r="AQ32" s="115"/>
      <c r="AR32" s="116"/>
    </row>
    <row r="33" spans="1:44" ht="36.75" customHeight="1" x14ac:dyDescent="0.25">
      <c r="A33" s="136"/>
      <c r="B33" s="136"/>
      <c r="C33" s="134"/>
      <c r="D33" s="134"/>
      <c r="E33" s="134"/>
      <c r="F33" s="30">
        <v>2</v>
      </c>
      <c r="G33" s="7" t="s">
        <v>193</v>
      </c>
      <c r="H33" s="33">
        <v>42737</v>
      </c>
      <c r="I33" s="33">
        <v>42855</v>
      </c>
      <c r="J33" s="139"/>
      <c r="K33" s="141"/>
      <c r="L33" s="32" t="s">
        <v>134</v>
      </c>
      <c r="M33" s="134"/>
      <c r="N33" s="131"/>
      <c r="O33" s="55">
        <v>0</v>
      </c>
      <c r="P33" s="56">
        <v>0</v>
      </c>
      <c r="Q33" s="67">
        <v>0.5</v>
      </c>
      <c r="R33" s="67">
        <v>0.5</v>
      </c>
      <c r="S33" s="67">
        <v>0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5">
        <v>0</v>
      </c>
      <c r="AA33" s="68">
        <v>1</v>
      </c>
      <c r="AB33" s="54"/>
      <c r="AC33" s="55">
        <v>0</v>
      </c>
      <c r="AD33" s="56">
        <v>0</v>
      </c>
      <c r="AE33" s="56">
        <v>0</v>
      </c>
      <c r="AF33" s="56">
        <v>0</v>
      </c>
      <c r="AG33" s="56">
        <v>0</v>
      </c>
      <c r="AH33" s="62">
        <v>0</v>
      </c>
      <c r="AI33" s="62">
        <v>0</v>
      </c>
      <c r="AJ33" s="62">
        <v>0</v>
      </c>
      <c r="AK33" s="62">
        <v>0</v>
      </c>
      <c r="AL33" s="62">
        <v>0</v>
      </c>
      <c r="AM33" s="62">
        <v>0</v>
      </c>
      <c r="AN33" s="62">
        <v>0</v>
      </c>
      <c r="AO33" s="57">
        <v>0</v>
      </c>
      <c r="AP33" s="54"/>
      <c r="AQ33" s="115"/>
      <c r="AR33" s="116"/>
    </row>
    <row r="34" spans="1:44" s="14" customFormat="1" ht="95.25" customHeight="1" x14ac:dyDescent="0.25">
      <c r="A34" s="136"/>
      <c r="B34" s="136"/>
      <c r="C34" s="134"/>
      <c r="D34" s="134"/>
      <c r="E34" s="134"/>
      <c r="F34" s="78">
        <v>3</v>
      </c>
      <c r="G34" s="6" t="s">
        <v>195</v>
      </c>
      <c r="H34" s="81">
        <v>42737</v>
      </c>
      <c r="I34" s="81">
        <v>43100</v>
      </c>
      <c r="J34" s="90">
        <v>890780308</v>
      </c>
      <c r="K34" s="6" t="s">
        <v>48</v>
      </c>
      <c r="L34" s="79" t="s">
        <v>134</v>
      </c>
      <c r="M34" s="134"/>
      <c r="N34" s="131"/>
      <c r="O34" s="86">
        <v>0</v>
      </c>
      <c r="P34" s="87">
        <v>0</v>
      </c>
      <c r="Q34" s="87">
        <v>0</v>
      </c>
      <c r="R34" s="91">
        <v>0.111</v>
      </c>
      <c r="S34" s="91">
        <v>0.111</v>
      </c>
      <c r="T34" s="91">
        <v>0.111</v>
      </c>
      <c r="U34" s="92">
        <v>0.111</v>
      </c>
      <c r="V34" s="92">
        <v>0.111</v>
      </c>
      <c r="W34" s="92">
        <v>0.111</v>
      </c>
      <c r="X34" s="92">
        <v>0.111</v>
      </c>
      <c r="Y34" s="92">
        <v>0.112</v>
      </c>
      <c r="Z34" s="92">
        <v>0.111</v>
      </c>
      <c r="AA34" s="93">
        <f>SUM(O34:Z34)</f>
        <v>1</v>
      </c>
      <c r="AB34" s="85"/>
      <c r="AC34" s="86">
        <v>0</v>
      </c>
      <c r="AD34" s="87">
        <v>0</v>
      </c>
      <c r="AE34" s="87">
        <v>0</v>
      </c>
      <c r="AF34" s="94">
        <v>87220600</v>
      </c>
      <c r="AG34" s="94">
        <v>95550145</v>
      </c>
      <c r="AH34" s="95">
        <v>95823044</v>
      </c>
      <c r="AI34" s="96">
        <v>95823044</v>
      </c>
      <c r="AJ34" s="97">
        <v>99097837</v>
      </c>
      <c r="AK34" s="97">
        <v>107154269</v>
      </c>
      <c r="AL34" s="96">
        <v>132968968</v>
      </c>
      <c r="AM34" s="96">
        <v>118334212</v>
      </c>
      <c r="AN34" s="96">
        <v>231643123</v>
      </c>
      <c r="AO34" s="98">
        <f>SUM(AF34:AN34)</f>
        <v>1063615242</v>
      </c>
      <c r="AP34" s="85"/>
      <c r="AQ34" s="113" t="s">
        <v>248</v>
      </c>
      <c r="AR34" s="114"/>
    </row>
    <row r="35" spans="1:44" ht="51" customHeight="1" x14ac:dyDescent="0.25">
      <c r="A35" s="126">
        <v>8</v>
      </c>
      <c r="B35" s="126" t="s">
        <v>35</v>
      </c>
      <c r="C35" s="127" t="s">
        <v>41</v>
      </c>
      <c r="D35" s="127" t="s">
        <v>201</v>
      </c>
      <c r="E35" s="132">
        <v>1</v>
      </c>
      <c r="F35" s="30">
        <v>1</v>
      </c>
      <c r="G35" s="34" t="s">
        <v>196</v>
      </c>
      <c r="H35" s="33">
        <v>42887</v>
      </c>
      <c r="I35" s="33">
        <v>43100</v>
      </c>
      <c r="J35" s="35">
        <v>500000000</v>
      </c>
      <c r="K35" s="6"/>
      <c r="L35" s="36" t="s">
        <v>203</v>
      </c>
      <c r="M35" s="127" t="s">
        <v>52</v>
      </c>
      <c r="N35" s="128" t="s">
        <v>55</v>
      </c>
      <c r="O35" s="55"/>
      <c r="P35" s="56"/>
      <c r="Q35" s="56"/>
      <c r="R35" s="56"/>
      <c r="S35" s="56">
        <v>2</v>
      </c>
      <c r="T35" s="62">
        <v>5</v>
      </c>
      <c r="U35" s="62">
        <v>10</v>
      </c>
      <c r="V35" s="62">
        <v>15</v>
      </c>
      <c r="W35" s="62">
        <v>18</v>
      </c>
      <c r="X35" s="62">
        <v>30</v>
      </c>
      <c r="Y35" s="62">
        <v>50</v>
      </c>
      <c r="Z35" s="62">
        <v>100</v>
      </c>
      <c r="AA35" s="65">
        <v>1</v>
      </c>
      <c r="AB35" s="54"/>
      <c r="AC35" s="55"/>
      <c r="AD35" s="56"/>
      <c r="AE35" s="56"/>
      <c r="AF35" s="56"/>
      <c r="AG35" s="56">
        <v>0</v>
      </c>
      <c r="AH35" s="62">
        <v>0</v>
      </c>
      <c r="AI35" s="62">
        <v>0</v>
      </c>
      <c r="AJ35" s="62">
        <v>0</v>
      </c>
      <c r="AK35" s="62">
        <v>0</v>
      </c>
      <c r="AL35" s="62">
        <v>20</v>
      </c>
      <c r="AM35" s="62">
        <v>30</v>
      </c>
      <c r="AN35" s="62">
        <v>50</v>
      </c>
      <c r="AO35" s="65">
        <v>1</v>
      </c>
      <c r="AP35" s="54"/>
      <c r="AQ35" s="115"/>
      <c r="AR35" s="116"/>
    </row>
    <row r="36" spans="1:44" ht="63.75" x14ac:dyDescent="0.25">
      <c r="A36" s="126"/>
      <c r="B36" s="126"/>
      <c r="C36" s="127"/>
      <c r="D36" s="127"/>
      <c r="E36" s="132"/>
      <c r="F36" s="30">
        <v>2</v>
      </c>
      <c r="G36" s="34" t="s">
        <v>197</v>
      </c>
      <c r="H36" s="33">
        <v>42887</v>
      </c>
      <c r="I36" s="33">
        <v>43100</v>
      </c>
      <c r="J36" s="35">
        <v>1570000000</v>
      </c>
      <c r="K36" s="7" t="s">
        <v>206</v>
      </c>
      <c r="L36" s="36" t="s">
        <v>204</v>
      </c>
      <c r="M36" s="127"/>
      <c r="N36" s="128"/>
      <c r="O36" s="55"/>
      <c r="P36" s="56"/>
      <c r="Q36" s="56"/>
      <c r="R36" s="56"/>
      <c r="S36" s="56">
        <v>20</v>
      </c>
      <c r="T36" s="62">
        <v>40</v>
      </c>
      <c r="U36" s="62">
        <v>40</v>
      </c>
      <c r="V36" s="62">
        <v>40</v>
      </c>
      <c r="W36" s="62">
        <v>50</v>
      </c>
      <c r="X36" s="62">
        <v>70</v>
      </c>
      <c r="Y36" s="62">
        <v>90</v>
      </c>
      <c r="Z36" s="62">
        <v>100</v>
      </c>
      <c r="AA36" s="65">
        <v>1</v>
      </c>
      <c r="AB36" s="54"/>
      <c r="AC36" s="55"/>
      <c r="AD36" s="56"/>
      <c r="AE36" s="56"/>
      <c r="AF36" s="56"/>
      <c r="AG36" s="56">
        <v>1.7</v>
      </c>
      <c r="AH36" s="62">
        <v>10</v>
      </c>
      <c r="AI36" s="62">
        <v>10</v>
      </c>
      <c r="AJ36" s="62">
        <v>20</v>
      </c>
      <c r="AK36" s="62">
        <v>25</v>
      </c>
      <c r="AL36" s="62">
        <v>30</v>
      </c>
      <c r="AM36" s="62">
        <v>50</v>
      </c>
      <c r="AN36" s="62">
        <v>100</v>
      </c>
      <c r="AO36" s="65">
        <v>1</v>
      </c>
      <c r="AP36" s="54"/>
      <c r="AQ36" s="115"/>
      <c r="AR36" s="116"/>
    </row>
    <row r="37" spans="1:44" ht="63.75" x14ac:dyDescent="0.25">
      <c r="A37" s="126"/>
      <c r="B37" s="126"/>
      <c r="C37" s="127"/>
      <c r="D37" s="127"/>
      <c r="E37" s="132"/>
      <c r="F37" s="30">
        <v>3</v>
      </c>
      <c r="G37" s="36" t="s">
        <v>198</v>
      </c>
      <c r="H37" s="33">
        <v>42887</v>
      </c>
      <c r="I37" s="33">
        <v>43100</v>
      </c>
      <c r="J37" s="35">
        <v>200000000</v>
      </c>
      <c r="K37" s="7" t="s">
        <v>206</v>
      </c>
      <c r="L37" s="36" t="s">
        <v>205</v>
      </c>
      <c r="M37" s="127"/>
      <c r="N37" s="128"/>
      <c r="O37" s="55"/>
      <c r="P37" s="56"/>
      <c r="Q37" s="56"/>
      <c r="R37" s="56"/>
      <c r="S37" s="56">
        <v>2</v>
      </c>
      <c r="T37" s="62">
        <v>5</v>
      </c>
      <c r="U37" s="62">
        <v>10</v>
      </c>
      <c r="V37" s="62">
        <v>20</v>
      </c>
      <c r="W37" s="62">
        <v>50</v>
      </c>
      <c r="X37" s="62">
        <v>60</v>
      </c>
      <c r="Y37" s="62">
        <v>90</v>
      </c>
      <c r="Z37" s="62">
        <v>100</v>
      </c>
      <c r="AA37" s="65">
        <v>1</v>
      </c>
      <c r="AB37" s="54"/>
      <c r="AC37" s="55"/>
      <c r="AD37" s="56"/>
      <c r="AE37" s="56"/>
      <c r="AF37" s="56"/>
      <c r="AG37" s="56">
        <v>0</v>
      </c>
      <c r="AH37" s="62">
        <v>0</v>
      </c>
      <c r="AI37" s="62">
        <v>0</v>
      </c>
      <c r="AJ37" s="62">
        <v>0</v>
      </c>
      <c r="AK37" s="62">
        <v>0</v>
      </c>
      <c r="AL37" s="62">
        <v>10</v>
      </c>
      <c r="AM37" s="62">
        <v>50</v>
      </c>
      <c r="AN37" s="62">
        <v>40</v>
      </c>
      <c r="AO37" s="65">
        <v>0.9</v>
      </c>
      <c r="AP37" s="54"/>
      <c r="AQ37" s="115"/>
      <c r="AR37" s="116"/>
    </row>
    <row r="38" spans="1:44" ht="76.5" customHeight="1" x14ac:dyDescent="0.25">
      <c r="A38" s="135">
        <v>9</v>
      </c>
      <c r="B38" s="126" t="s">
        <v>35</v>
      </c>
      <c r="C38" s="127" t="s">
        <v>41</v>
      </c>
      <c r="D38" s="127" t="s">
        <v>202</v>
      </c>
      <c r="E38" s="143">
        <v>1</v>
      </c>
      <c r="F38" s="30">
        <v>1</v>
      </c>
      <c r="G38" s="36" t="s">
        <v>135</v>
      </c>
      <c r="H38" s="33">
        <v>42887</v>
      </c>
      <c r="I38" s="33">
        <v>43100</v>
      </c>
      <c r="J38" s="35">
        <v>300000000</v>
      </c>
      <c r="K38" s="7"/>
      <c r="L38" s="36" t="s">
        <v>136</v>
      </c>
      <c r="M38" s="133" t="s">
        <v>52</v>
      </c>
      <c r="N38" s="129" t="s">
        <v>55</v>
      </c>
      <c r="O38" s="55"/>
      <c r="P38" s="56"/>
      <c r="Q38" s="56"/>
      <c r="R38" s="56"/>
      <c r="S38" s="56">
        <v>0</v>
      </c>
      <c r="T38" s="62">
        <v>1</v>
      </c>
      <c r="U38" s="62">
        <v>2</v>
      </c>
      <c r="V38" s="62">
        <v>50</v>
      </c>
      <c r="W38" s="62">
        <v>70</v>
      </c>
      <c r="X38" s="62">
        <v>80</v>
      </c>
      <c r="Y38" s="62">
        <v>90</v>
      </c>
      <c r="Z38" s="62">
        <v>100</v>
      </c>
      <c r="AA38" s="65">
        <v>1</v>
      </c>
      <c r="AB38" s="54"/>
      <c r="AC38" s="55"/>
      <c r="AD38" s="56"/>
      <c r="AE38" s="56"/>
      <c r="AF38" s="56"/>
      <c r="AG38" s="56">
        <v>0</v>
      </c>
      <c r="AH38" s="62">
        <v>0</v>
      </c>
      <c r="AI38" s="62">
        <v>0</v>
      </c>
      <c r="AJ38" s="62">
        <v>50</v>
      </c>
      <c r="AK38" s="62">
        <v>70</v>
      </c>
      <c r="AL38" s="62">
        <v>80</v>
      </c>
      <c r="AM38" s="62">
        <v>90</v>
      </c>
      <c r="AN38" s="62">
        <v>100</v>
      </c>
      <c r="AO38" s="65">
        <v>1</v>
      </c>
      <c r="AP38" s="54"/>
      <c r="AQ38" s="115"/>
      <c r="AR38" s="116"/>
    </row>
    <row r="39" spans="1:44" ht="89.25" x14ac:dyDescent="0.25">
      <c r="A39" s="136"/>
      <c r="B39" s="126"/>
      <c r="C39" s="127"/>
      <c r="D39" s="127"/>
      <c r="E39" s="143"/>
      <c r="F39" s="30">
        <v>2</v>
      </c>
      <c r="G39" s="36" t="s">
        <v>199</v>
      </c>
      <c r="H39" s="33">
        <v>42887</v>
      </c>
      <c r="I39" s="33">
        <v>43100</v>
      </c>
      <c r="J39" s="35">
        <v>400000000</v>
      </c>
      <c r="K39" s="7" t="s">
        <v>207</v>
      </c>
      <c r="L39" s="36" t="s">
        <v>203</v>
      </c>
      <c r="M39" s="134"/>
      <c r="N39" s="131"/>
      <c r="O39" s="55"/>
      <c r="P39" s="56"/>
      <c r="Q39" s="56"/>
      <c r="R39" s="56"/>
      <c r="S39" s="56">
        <v>10</v>
      </c>
      <c r="T39" s="62">
        <v>20</v>
      </c>
      <c r="U39" s="62">
        <v>30</v>
      </c>
      <c r="V39" s="62">
        <v>50</v>
      </c>
      <c r="W39" s="62">
        <v>60</v>
      </c>
      <c r="X39" s="62">
        <v>80</v>
      </c>
      <c r="Y39" s="62">
        <v>90</v>
      </c>
      <c r="Z39" s="62">
        <v>100</v>
      </c>
      <c r="AA39" s="65">
        <v>1</v>
      </c>
      <c r="AB39" s="54"/>
      <c r="AC39" s="55"/>
      <c r="AD39" s="56"/>
      <c r="AE39" s="56"/>
      <c r="AF39" s="56"/>
      <c r="AG39" s="56">
        <v>0</v>
      </c>
      <c r="AH39" s="62">
        <v>0</v>
      </c>
      <c r="AI39" s="62">
        <v>0</v>
      </c>
      <c r="AJ39" s="62">
        <v>20</v>
      </c>
      <c r="AK39" s="62">
        <v>40</v>
      </c>
      <c r="AL39" s="62">
        <v>60</v>
      </c>
      <c r="AM39" s="62">
        <v>80</v>
      </c>
      <c r="AN39" s="62">
        <v>100</v>
      </c>
      <c r="AO39" s="65">
        <v>1</v>
      </c>
      <c r="AP39" s="54"/>
      <c r="AQ39" s="115"/>
      <c r="AR39" s="116"/>
    </row>
    <row r="40" spans="1:44" ht="76.5" x14ac:dyDescent="0.25">
      <c r="A40" s="136"/>
      <c r="B40" s="126"/>
      <c r="C40" s="127"/>
      <c r="D40" s="127"/>
      <c r="E40" s="143"/>
      <c r="F40" s="30">
        <v>3</v>
      </c>
      <c r="G40" s="36" t="s">
        <v>200</v>
      </c>
      <c r="H40" s="33">
        <v>42887</v>
      </c>
      <c r="I40" s="33">
        <v>43100</v>
      </c>
      <c r="J40" s="35">
        <v>600000000</v>
      </c>
      <c r="K40" s="7" t="s">
        <v>206</v>
      </c>
      <c r="L40" s="36" t="s">
        <v>136</v>
      </c>
      <c r="M40" s="134"/>
      <c r="N40" s="131"/>
      <c r="O40" s="55"/>
      <c r="P40" s="56"/>
      <c r="Q40" s="56"/>
      <c r="R40" s="56"/>
      <c r="S40" s="56">
        <v>2</v>
      </c>
      <c r="T40" s="62">
        <v>5</v>
      </c>
      <c r="U40" s="62">
        <v>10</v>
      </c>
      <c r="V40" s="62">
        <v>40</v>
      </c>
      <c r="W40" s="62">
        <v>50</v>
      </c>
      <c r="X40" s="62">
        <v>70</v>
      </c>
      <c r="Y40" s="62">
        <v>90</v>
      </c>
      <c r="Z40" s="62">
        <v>100</v>
      </c>
      <c r="AA40" s="65">
        <v>1</v>
      </c>
      <c r="AB40" s="54"/>
      <c r="AC40" s="55"/>
      <c r="AD40" s="56"/>
      <c r="AE40" s="56"/>
      <c r="AF40" s="56"/>
      <c r="AG40" s="56">
        <v>0</v>
      </c>
      <c r="AH40" s="62">
        <v>0</v>
      </c>
      <c r="AI40" s="62">
        <v>0</v>
      </c>
      <c r="AJ40" s="62">
        <v>0</v>
      </c>
      <c r="AK40" s="62"/>
      <c r="AL40" s="62">
        <v>0</v>
      </c>
      <c r="AM40" s="62">
        <v>0</v>
      </c>
      <c r="AN40" s="62">
        <v>40</v>
      </c>
      <c r="AO40" s="65">
        <v>0.4</v>
      </c>
      <c r="AP40" s="54"/>
      <c r="AQ40" s="115"/>
      <c r="AR40" s="116"/>
    </row>
    <row r="41" spans="1:44" ht="25.5" x14ac:dyDescent="0.25">
      <c r="A41" s="135">
        <v>10</v>
      </c>
      <c r="B41" s="135" t="s">
        <v>35</v>
      </c>
      <c r="C41" s="133" t="s">
        <v>41</v>
      </c>
      <c r="D41" s="133" t="s">
        <v>137</v>
      </c>
      <c r="E41" s="137">
        <v>1</v>
      </c>
      <c r="F41" s="30">
        <v>1</v>
      </c>
      <c r="G41" s="7" t="s">
        <v>138</v>
      </c>
      <c r="H41" s="37">
        <v>42767</v>
      </c>
      <c r="I41" s="37">
        <v>42825</v>
      </c>
      <c r="J41" s="16"/>
      <c r="K41" s="6"/>
      <c r="L41" s="32" t="s">
        <v>139</v>
      </c>
      <c r="M41" s="133" t="s">
        <v>53</v>
      </c>
      <c r="N41" s="129" t="s">
        <v>56</v>
      </c>
      <c r="O41" s="99"/>
      <c r="P41" s="100"/>
      <c r="Q41" s="100"/>
      <c r="R41" s="100"/>
      <c r="S41" s="100"/>
      <c r="T41" s="101">
        <v>1</v>
      </c>
      <c r="U41" s="101"/>
      <c r="V41" s="101"/>
      <c r="W41" s="101"/>
      <c r="X41" s="101"/>
      <c r="Y41" s="101"/>
      <c r="Z41" s="101">
        <v>1</v>
      </c>
      <c r="AA41" s="101">
        <v>1</v>
      </c>
      <c r="AB41" s="104"/>
      <c r="AC41" s="102" t="s">
        <v>226</v>
      </c>
      <c r="AD41" s="102" t="s">
        <v>226</v>
      </c>
      <c r="AE41" s="102" t="s">
        <v>226</v>
      </c>
      <c r="AF41" s="102" t="s">
        <v>226</v>
      </c>
      <c r="AG41" s="102" t="s">
        <v>226</v>
      </c>
      <c r="AH41" s="102" t="s">
        <v>226</v>
      </c>
      <c r="AI41" s="102" t="s">
        <v>226</v>
      </c>
      <c r="AJ41" s="102" t="s">
        <v>226</v>
      </c>
      <c r="AK41" s="102" t="s">
        <v>226</v>
      </c>
      <c r="AL41" s="102" t="s">
        <v>226</v>
      </c>
      <c r="AM41" s="102" t="s">
        <v>226</v>
      </c>
      <c r="AN41" s="102" t="s">
        <v>226</v>
      </c>
      <c r="AO41" s="105">
        <v>1</v>
      </c>
      <c r="AP41" s="106"/>
      <c r="AQ41" s="111" t="s">
        <v>238</v>
      </c>
      <c r="AR41" s="112"/>
    </row>
    <row r="42" spans="1:44" ht="25.5" x14ac:dyDescent="0.25">
      <c r="A42" s="136"/>
      <c r="B42" s="136"/>
      <c r="C42" s="134"/>
      <c r="D42" s="134"/>
      <c r="E42" s="158"/>
      <c r="F42" s="30">
        <v>2</v>
      </c>
      <c r="G42" s="7" t="s">
        <v>140</v>
      </c>
      <c r="H42" s="37">
        <v>42795</v>
      </c>
      <c r="I42" s="37">
        <v>42855</v>
      </c>
      <c r="J42" s="16"/>
      <c r="K42" s="6"/>
      <c r="L42" s="32" t="s">
        <v>141</v>
      </c>
      <c r="M42" s="134"/>
      <c r="N42" s="131"/>
      <c r="O42" s="99"/>
      <c r="P42" s="100"/>
      <c r="Q42" s="100"/>
      <c r="R42" s="100"/>
      <c r="S42" s="100"/>
      <c r="T42" s="101">
        <v>1</v>
      </c>
      <c r="U42" s="101"/>
      <c r="V42" s="101"/>
      <c r="W42" s="101"/>
      <c r="X42" s="101"/>
      <c r="Y42" s="101"/>
      <c r="Z42" s="101">
        <v>1</v>
      </c>
      <c r="AA42" s="103">
        <v>1</v>
      </c>
      <c r="AB42" s="104"/>
      <c r="AC42" s="102" t="s">
        <v>226</v>
      </c>
      <c r="AD42" s="102" t="s">
        <v>226</v>
      </c>
      <c r="AE42" s="102" t="s">
        <v>226</v>
      </c>
      <c r="AF42" s="102" t="s">
        <v>226</v>
      </c>
      <c r="AG42" s="102" t="s">
        <v>226</v>
      </c>
      <c r="AH42" s="102" t="s">
        <v>226</v>
      </c>
      <c r="AI42" s="102" t="s">
        <v>226</v>
      </c>
      <c r="AJ42" s="102" t="s">
        <v>226</v>
      </c>
      <c r="AK42" s="102" t="s">
        <v>226</v>
      </c>
      <c r="AL42" s="102" t="s">
        <v>226</v>
      </c>
      <c r="AM42" s="102" t="s">
        <v>226</v>
      </c>
      <c r="AN42" s="102" t="s">
        <v>226</v>
      </c>
      <c r="AO42" s="105">
        <v>1</v>
      </c>
      <c r="AP42" s="106"/>
      <c r="AQ42" s="111" t="s">
        <v>227</v>
      </c>
      <c r="AR42" s="112"/>
    </row>
    <row r="43" spans="1:44" ht="25.5" x14ac:dyDescent="0.25">
      <c r="A43" s="136"/>
      <c r="B43" s="136"/>
      <c r="C43" s="134"/>
      <c r="D43" s="134"/>
      <c r="E43" s="134"/>
      <c r="F43" s="30">
        <v>3</v>
      </c>
      <c r="G43" s="7" t="s">
        <v>142</v>
      </c>
      <c r="H43" s="37">
        <v>42887</v>
      </c>
      <c r="I43" s="37">
        <v>43100</v>
      </c>
      <c r="J43" s="23">
        <v>200000000</v>
      </c>
      <c r="K43" s="6" t="s">
        <v>95</v>
      </c>
      <c r="L43" s="32" t="s">
        <v>143</v>
      </c>
      <c r="M43" s="134"/>
      <c r="N43" s="131"/>
      <c r="O43" s="99"/>
      <c r="P43" s="100"/>
      <c r="Q43" s="100"/>
      <c r="R43" s="100"/>
      <c r="S43" s="100"/>
      <c r="T43" s="101">
        <v>0</v>
      </c>
      <c r="U43" s="101"/>
      <c r="V43" s="101"/>
      <c r="W43" s="101"/>
      <c r="X43" s="101"/>
      <c r="Y43" s="101"/>
      <c r="Z43" s="101">
        <v>1</v>
      </c>
      <c r="AA43" s="101">
        <v>1</v>
      </c>
      <c r="AB43" s="104"/>
      <c r="AC43" s="99"/>
      <c r="AD43" s="100"/>
      <c r="AE43" s="100"/>
      <c r="AF43" s="100"/>
      <c r="AG43" s="100"/>
      <c r="AH43" s="102">
        <v>0</v>
      </c>
      <c r="AI43" s="102"/>
      <c r="AJ43" s="102"/>
      <c r="AK43" s="102"/>
      <c r="AL43" s="102"/>
      <c r="AM43" s="102"/>
      <c r="AN43" s="107" t="s">
        <v>261</v>
      </c>
      <c r="AO43" s="105">
        <v>1</v>
      </c>
      <c r="AP43" s="106"/>
      <c r="AQ43" s="111" t="s">
        <v>262</v>
      </c>
      <c r="AR43" s="112"/>
    </row>
    <row r="44" spans="1:44" ht="25.5" x14ac:dyDescent="0.25">
      <c r="A44" s="136"/>
      <c r="B44" s="136"/>
      <c r="C44" s="134"/>
      <c r="D44" s="134"/>
      <c r="E44" s="134"/>
      <c r="F44" s="30">
        <v>5</v>
      </c>
      <c r="G44" s="7" t="s">
        <v>144</v>
      </c>
      <c r="H44" s="37">
        <v>43070</v>
      </c>
      <c r="I44" s="37">
        <v>43100</v>
      </c>
      <c r="J44" s="16"/>
      <c r="K44" s="6"/>
      <c r="L44" s="32" t="s">
        <v>145</v>
      </c>
      <c r="M44" s="134"/>
      <c r="N44" s="131"/>
      <c r="O44" s="99"/>
      <c r="P44" s="100"/>
      <c r="Q44" s="100"/>
      <c r="R44" s="100"/>
      <c r="S44" s="100"/>
      <c r="T44" s="101">
        <v>0</v>
      </c>
      <c r="U44" s="101"/>
      <c r="V44" s="101"/>
      <c r="W44" s="101"/>
      <c r="X44" s="101"/>
      <c r="Y44" s="101"/>
      <c r="Z44" s="101">
        <v>1</v>
      </c>
      <c r="AA44" s="101">
        <v>1</v>
      </c>
      <c r="AB44" s="104"/>
      <c r="AC44" s="99"/>
      <c r="AD44" s="100"/>
      <c r="AE44" s="100"/>
      <c r="AF44" s="100"/>
      <c r="AG44" s="100"/>
      <c r="AH44" s="102">
        <v>0</v>
      </c>
      <c r="AI44" s="102"/>
      <c r="AJ44" s="102"/>
      <c r="AK44" s="102"/>
      <c r="AL44" s="102"/>
      <c r="AM44" s="102"/>
      <c r="AN44" s="102"/>
      <c r="AO44" s="108">
        <v>0</v>
      </c>
      <c r="AP44" s="106"/>
      <c r="AQ44" s="111" t="s">
        <v>228</v>
      </c>
      <c r="AR44" s="112"/>
    </row>
    <row r="45" spans="1:44" ht="25.5" x14ac:dyDescent="0.25">
      <c r="A45" s="135">
        <v>11</v>
      </c>
      <c r="B45" s="135" t="s">
        <v>35</v>
      </c>
      <c r="C45" s="133" t="s">
        <v>41</v>
      </c>
      <c r="D45" s="133" t="s">
        <v>146</v>
      </c>
      <c r="E45" s="137">
        <v>1</v>
      </c>
      <c r="F45" s="30">
        <v>1</v>
      </c>
      <c r="G45" s="7" t="s">
        <v>147</v>
      </c>
      <c r="H45" s="37">
        <v>42767</v>
      </c>
      <c r="I45" s="37">
        <v>42825</v>
      </c>
      <c r="J45" s="6"/>
      <c r="K45" s="6"/>
      <c r="L45" s="32" t="s">
        <v>148</v>
      </c>
      <c r="M45" s="133" t="s">
        <v>53</v>
      </c>
      <c r="N45" s="129" t="s">
        <v>56</v>
      </c>
      <c r="O45" s="99"/>
      <c r="P45" s="100"/>
      <c r="Q45" s="100"/>
      <c r="R45" s="100"/>
      <c r="S45" s="100"/>
      <c r="T45" s="101">
        <v>1</v>
      </c>
      <c r="U45" s="101"/>
      <c r="V45" s="101"/>
      <c r="W45" s="101"/>
      <c r="X45" s="101"/>
      <c r="Y45" s="101"/>
      <c r="Z45" s="101">
        <v>1</v>
      </c>
      <c r="AA45" s="101">
        <v>1</v>
      </c>
      <c r="AB45" s="104"/>
      <c r="AC45" s="99"/>
      <c r="AD45" s="100"/>
      <c r="AE45" s="100"/>
      <c r="AF45" s="100"/>
      <c r="AG45" s="100"/>
      <c r="AH45" s="102">
        <v>0</v>
      </c>
      <c r="AI45" s="102"/>
      <c r="AJ45" s="102"/>
      <c r="AK45" s="102"/>
      <c r="AL45" s="102"/>
      <c r="AM45" s="102"/>
      <c r="AN45" s="107" t="s">
        <v>263</v>
      </c>
      <c r="AO45" s="103">
        <v>0.99</v>
      </c>
      <c r="AP45" s="104"/>
      <c r="AQ45" s="111" t="s">
        <v>264</v>
      </c>
      <c r="AR45" s="112"/>
    </row>
    <row r="46" spans="1:44" ht="25.5" x14ac:dyDescent="0.25">
      <c r="A46" s="136"/>
      <c r="B46" s="136"/>
      <c r="C46" s="134"/>
      <c r="D46" s="134"/>
      <c r="E46" s="134"/>
      <c r="F46" s="30">
        <v>4</v>
      </c>
      <c r="G46" s="7" t="s">
        <v>150</v>
      </c>
      <c r="H46" s="37">
        <v>42917</v>
      </c>
      <c r="I46" s="37">
        <v>43100</v>
      </c>
      <c r="J46" s="24">
        <v>200000000</v>
      </c>
      <c r="K46" s="6" t="s">
        <v>94</v>
      </c>
      <c r="L46" s="32" t="s">
        <v>149</v>
      </c>
      <c r="M46" s="134"/>
      <c r="N46" s="131"/>
      <c r="O46" s="99"/>
      <c r="P46" s="100"/>
      <c r="Q46" s="100"/>
      <c r="R46" s="100"/>
      <c r="S46" s="100"/>
      <c r="T46" s="101">
        <v>0</v>
      </c>
      <c r="U46" s="101"/>
      <c r="V46" s="101"/>
      <c r="W46" s="101"/>
      <c r="X46" s="101"/>
      <c r="Y46" s="101"/>
      <c r="Z46" s="101">
        <v>0.7</v>
      </c>
      <c r="AA46" s="103">
        <v>0.7</v>
      </c>
      <c r="AB46" s="104"/>
      <c r="AC46" s="99"/>
      <c r="AD46" s="100"/>
      <c r="AE46" s="100"/>
      <c r="AF46" s="100"/>
      <c r="AG46" s="100"/>
      <c r="AH46" s="102">
        <v>0</v>
      </c>
      <c r="AI46" s="102"/>
      <c r="AJ46" s="102"/>
      <c r="AK46" s="102"/>
      <c r="AL46" s="102"/>
      <c r="AM46" s="102"/>
      <c r="AN46" s="102"/>
      <c r="AO46" s="109">
        <v>0</v>
      </c>
      <c r="AP46" s="104"/>
      <c r="AQ46" s="104" t="s">
        <v>239</v>
      </c>
      <c r="AR46" s="104"/>
    </row>
    <row r="47" spans="1:44" ht="25.5" customHeight="1" x14ac:dyDescent="0.25">
      <c r="A47" s="136"/>
      <c r="B47" s="136"/>
      <c r="C47" s="134"/>
      <c r="D47" s="134"/>
      <c r="E47" s="134"/>
      <c r="F47" s="30">
        <v>6</v>
      </c>
      <c r="G47" s="7" t="s">
        <v>186</v>
      </c>
      <c r="H47" s="37">
        <v>42948</v>
      </c>
      <c r="I47" s="37">
        <v>43100</v>
      </c>
      <c r="J47" s="6"/>
      <c r="K47" s="6"/>
      <c r="L47" s="32" t="s">
        <v>151</v>
      </c>
      <c r="M47" s="134"/>
      <c r="N47" s="131"/>
      <c r="O47" s="99"/>
      <c r="P47" s="100"/>
      <c r="Q47" s="100"/>
      <c r="R47" s="100"/>
      <c r="S47" s="100"/>
      <c r="T47" s="101">
        <v>0</v>
      </c>
      <c r="U47" s="101"/>
      <c r="V47" s="101"/>
      <c r="W47" s="101"/>
      <c r="X47" s="101"/>
      <c r="Y47" s="101">
        <v>0.7</v>
      </c>
      <c r="Z47" s="101">
        <v>0.3</v>
      </c>
      <c r="AA47" s="101">
        <v>1</v>
      </c>
      <c r="AB47" s="104"/>
      <c r="AC47" s="99"/>
      <c r="AD47" s="100"/>
      <c r="AE47" s="100"/>
      <c r="AF47" s="100"/>
      <c r="AG47" s="100"/>
      <c r="AH47" s="102">
        <v>0</v>
      </c>
      <c r="AI47" s="102"/>
      <c r="AJ47" s="102"/>
      <c r="AK47" s="102"/>
      <c r="AL47" s="102" t="s">
        <v>226</v>
      </c>
      <c r="AM47" s="102" t="s">
        <v>226</v>
      </c>
      <c r="AN47" s="102" t="s">
        <v>226</v>
      </c>
      <c r="AO47" s="103">
        <v>0</v>
      </c>
      <c r="AP47" s="104"/>
      <c r="AQ47" s="111" t="s">
        <v>265</v>
      </c>
      <c r="AR47" s="112"/>
    </row>
    <row r="48" spans="1:44" ht="25.5" x14ac:dyDescent="0.25">
      <c r="A48" s="144"/>
      <c r="B48" s="144"/>
      <c r="C48" s="142"/>
      <c r="D48" s="142"/>
      <c r="E48" s="142"/>
      <c r="F48" s="30">
        <v>7</v>
      </c>
      <c r="G48" s="7" t="s">
        <v>152</v>
      </c>
      <c r="H48" s="37">
        <v>43070</v>
      </c>
      <c r="I48" s="37">
        <v>43100</v>
      </c>
      <c r="J48" s="6"/>
      <c r="K48" s="6"/>
      <c r="L48" s="32" t="s">
        <v>145</v>
      </c>
      <c r="M48" s="142"/>
      <c r="N48" s="130"/>
      <c r="O48" s="99"/>
      <c r="P48" s="100"/>
      <c r="Q48" s="100"/>
      <c r="R48" s="100"/>
      <c r="S48" s="100"/>
      <c r="T48" s="101">
        <v>0</v>
      </c>
      <c r="U48" s="101"/>
      <c r="V48" s="101"/>
      <c r="W48" s="101">
        <v>0.3</v>
      </c>
      <c r="X48" s="101">
        <v>0.3</v>
      </c>
      <c r="Y48" s="101">
        <v>0.3</v>
      </c>
      <c r="Z48" s="101">
        <v>0.1</v>
      </c>
      <c r="AA48" s="101">
        <v>1</v>
      </c>
      <c r="AB48" s="104"/>
      <c r="AC48" s="102" t="s">
        <v>226</v>
      </c>
      <c r="AD48" s="102" t="s">
        <v>226</v>
      </c>
      <c r="AE48" s="102" t="s">
        <v>226</v>
      </c>
      <c r="AF48" s="102" t="s">
        <v>226</v>
      </c>
      <c r="AG48" s="102" t="s">
        <v>226</v>
      </c>
      <c r="AH48" s="102" t="s">
        <v>226</v>
      </c>
      <c r="AI48" s="102" t="s">
        <v>226</v>
      </c>
      <c r="AJ48" s="102" t="s">
        <v>226</v>
      </c>
      <c r="AK48" s="102" t="s">
        <v>226</v>
      </c>
      <c r="AL48" s="102" t="s">
        <v>226</v>
      </c>
      <c r="AM48" s="102" t="s">
        <v>226</v>
      </c>
      <c r="AN48" s="102" t="s">
        <v>226</v>
      </c>
      <c r="AO48" s="103">
        <v>0</v>
      </c>
      <c r="AP48" s="104"/>
      <c r="AQ48" s="111" t="s">
        <v>266</v>
      </c>
      <c r="AR48" s="112"/>
    </row>
    <row r="49" spans="1:44" ht="63.75" customHeight="1" x14ac:dyDescent="0.25">
      <c r="A49" s="126">
        <v>12</v>
      </c>
      <c r="B49" s="126" t="s">
        <v>35</v>
      </c>
      <c r="C49" s="127" t="s">
        <v>41</v>
      </c>
      <c r="D49" s="127" t="s">
        <v>182</v>
      </c>
      <c r="E49" s="143">
        <v>1</v>
      </c>
      <c r="F49" s="30">
        <v>1</v>
      </c>
      <c r="G49" s="7" t="s">
        <v>168</v>
      </c>
      <c r="H49" s="37">
        <v>42815</v>
      </c>
      <c r="I49" s="37">
        <v>42867</v>
      </c>
      <c r="J49" s="7"/>
      <c r="K49" s="7"/>
      <c r="L49" s="38" t="s">
        <v>153</v>
      </c>
      <c r="M49" s="127" t="s">
        <v>53</v>
      </c>
      <c r="N49" s="128" t="s">
        <v>56</v>
      </c>
      <c r="O49" s="99"/>
      <c r="P49" s="100"/>
      <c r="Q49" s="100"/>
      <c r="R49" s="100"/>
      <c r="S49" s="100"/>
      <c r="T49" s="101">
        <v>1</v>
      </c>
      <c r="U49" s="101"/>
      <c r="V49" s="101"/>
      <c r="W49" s="101"/>
      <c r="X49" s="101"/>
      <c r="Y49" s="101"/>
      <c r="Z49" s="101">
        <v>0</v>
      </c>
      <c r="AA49" s="101">
        <v>1</v>
      </c>
      <c r="AB49" s="104"/>
      <c r="AC49" s="102" t="s">
        <v>226</v>
      </c>
      <c r="AD49" s="102" t="s">
        <v>226</v>
      </c>
      <c r="AE49" s="102" t="s">
        <v>226</v>
      </c>
      <c r="AF49" s="102" t="s">
        <v>226</v>
      </c>
      <c r="AG49" s="102" t="s">
        <v>226</v>
      </c>
      <c r="AH49" s="102" t="s">
        <v>226</v>
      </c>
      <c r="AI49" s="102" t="s">
        <v>226</v>
      </c>
      <c r="AJ49" s="102" t="s">
        <v>226</v>
      </c>
      <c r="AK49" s="102" t="s">
        <v>226</v>
      </c>
      <c r="AL49" s="102" t="s">
        <v>226</v>
      </c>
      <c r="AM49" s="102" t="s">
        <v>226</v>
      </c>
      <c r="AN49" s="102" t="s">
        <v>226</v>
      </c>
      <c r="AO49" s="103">
        <v>0</v>
      </c>
      <c r="AP49" s="104"/>
      <c r="AQ49" s="111" t="s">
        <v>229</v>
      </c>
      <c r="AR49" s="112"/>
    </row>
    <row r="50" spans="1:44" ht="25.5" x14ac:dyDescent="0.25">
      <c r="A50" s="126"/>
      <c r="B50" s="126"/>
      <c r="C50" s="127"/>
      <c r="D50" s="127"/>
      <c r="E50" s="127"/>
      <c r="F50" s="30">
        <v>2</v>
      </c>
      <c r="G50" s="7" t="s">
        <v>169</v>
      </c>
      <c r="H50" s="37">
        <v>42815</v>
      </c>
      <c r="I50" s="37">
        <v>42867</v>
      </c>
      <c r="J50" s="7"/>
      <c r="K50" s="7"/>
      <c r="L50" s="38" t="s">
        <v>153</v>
      </c>
      <c r="M50" s="127"/>
      <c r="N50" s="128"/>
      <c r="O50" s="99"/>
      <c r="P50" s="100"/>
      <c r="Q50" s="100"/>
      <c r="R50" s="100"/>
      <c r="S50" s="100"/>
      <c r="T50" s="101">
        <v>1</v>
      </c>
      <c r="U50" s="101"/>
      <c r="V50" s="101"/>
      <c r="W50" s="101"/>
      <c r="X50" s="101"/>
      <c r="Y50" s="101"/>
      <c r="Z50" s="101">
        <v>0</v>
      </c>
      <c r="AA50" s="103">
        <v>1</v>
      </c>
      <c r="AB50" s="104"/>
      <c r="AC50" s="99"/>
      <c r="AD50" s="100"/>
      <c r="AE50" s="100"/>
      <c r="AF50" s="100"/>
      <c r="AG50" s="100"/>
      <c r="AH50" s="102">
        <v>0</v>
      </c>
      <c r="AI50" s="102"/>
      <c r="AJ50" s="102"/>
      <c r="AK50" s="102"/>
      <c r="AL50" s="102"/>
      <c r="AM50" s="102"/>
      <c r="AN50" s="102"/>
      <c r="AO50" s="103">
        <v>0</v>
      </c>
      <c r="AP50" s="104"/>
      <c r="AQ50" s="111" t="s">
        <v>230</v>
      </c>
      <c r="AR50" s="112"/>
    </row>
    <row r="51" spans="1:44" ht="76.5" customHeight="1" x14ac:dyDescent="0.25">
      <c r="A51" s="126"/>
      <c r="B51" s="126"/>
      <c r="C51" s="127"/>
      <c r="D51" s="127"/>
      <c r="E51" s="127"/>
      <c r="F51" s="30">
        <v>3</v>
      </c>
      <c r="G51" s="7" t="s">
        <v>170</v>
      </c>
      <c r="H51" s="37">
        <v>42795</v>
      </c>
      <c r="I51" s="37">
        <v>43100</v>
      </c>
      <c r="J51" s="7"/>
      <c r="K51" s="7"/>
      <c r="L51" s="38" t="s">
        <v>154</v>
      </c>
      <c r="M51" s="127"/>
      <c r="N51" s="128"/>
      <c r="O51" s="99"/>
      <c r="P51" s="100"/>
      <c r="Q51" s="100"/>
      <c r="R51" s="100"/>
      <c r="S51" s="100"/>
      <c r="T51" s="101">
        <v>1</v>
      </c>
      <c r="U51" s="101"/>
      <c r="V51" s="101"/>
      <c r="W51" s="101"/>
      <c r="X51" s="101"/>
      <c r="Y51" s="101"/>
      <c r="Z51" s="101">
        <v>1</v>
      </c>
      <c r="AA51" s="103">
        <v>1</v>
      </c>
      <c r="AB51" s="104"/>
      <c r="AC51" s="102" t="s">
        <v>226</v>
      </c>
      <c r="AD51" s="102" t="s">
        <v>226</v>
      </c>
      <c r="AE51" s="102" t="s">
        <v>226</v>
      </c>
      <c r="AF51" s="102" t="s">
        <v>226</v>
      </c>
      <c r="AG51" s="102" t="s">
        <v>226</v>
      </c>
      <c r="AH51" s="102" t="s">
        <v>226</v>
      </c>
      <c r="AI51" s="102" t="s">
        <v>226</v>
      </c>
      <c r="AJ51" s="102" t="s">
        <v>226</v>
      </c>
      <c r="AK51" s="102" t="s">
        <v>226</v>
      </c>
      <c r="AL51" s="102" t="s">
        <v>226</v>
      </c>
      <c r="AM51" s="102" t="s">
        <v>226</v>
      </c>
      <c r="AN51" s="102" t="s">
        <v>226</v>
      </c>
      <c r="AO51" s="103">
        <v>0</v>
      </c>
      <c r="AP51" s="104"/>
      <c r="AQ51" s="111" t="s">
        <v>267</v>
      </c>
      <c r="AR51" s="112"/>
    </row>
    <row r="52" spans="1:44" ht="63.75" x14ac:dyDescent="0.25">
      <c r="A52" s="126"/>
      <c r="B52" s="126"/>
      <c r="C52" s="127"/>
      <c r="D52" s="127"/>
      <c r="E52" s="127"/>
      <c r="F52" s="30">
        <v>4</v>
      </c>
      <c r="G52" s="7" t="s">
        <v>171</v>
      </c>
      <c r="H52" s="37">
        <v>42795</v>
      </c>
      <c r="I52" s="37">
        <v>43100</v>
      </c>
      <c r="J52" s="7"/>
      <c r="K52" s="7"/>
      <c r="L52" s="38" t="s">
        <v>155</v>
      </c>
      <c r="M52" s="127"/>
      <c r="N52" s="128"/>
      <c r="O52" s="99"/>
      <c r="P52" s="100"/>
      <c r="Q52" s="100"/>
      <c r="R52" s="100"/>
      <c r="S52" s="100"/>
      <c r="T52" s="101">
        <v>0.5</v>
      </c>
      <c r="U52" s="101"/>
      <c r="V52" s="101"/>
      <c r="W52" s="101">
        <v>0.5</v>
      </c>
      <c r="X52" s="101"/>
      <c r="Y52" s="101"/>
      <c r="Z52" s="101">
        <v>1</v>
      </c>
      <c r="AA52" s="103">
        <v>1</v>
      </c>
      <c r="AB52" s="104"/>
      <c r="AC52" s="102" t="s">
        <v>226</v>
      </c>
      <c r="AD52" s="102" t="s">
        <v>226</v>
      </c>
      <c r="AE52" s="102" t="s">
        <v>226</v>
      </c>
      <c r="AF52" s="102" t="s">
        <v>226</v>
      </c>
      <c r="AG52" s="102" t="s">
        <v>226</v>
      </c>
      <c r="AH52" s="102" t="s">
        <v>226</v>
      </c>
      <c r="AI52" s="102" t="s">
        <v>226</v>
      </c>
      <c r="AJ52" s="102" t="s">
        <v>226</v>
      </c>
      <c r="AK52" s="102" t="s">
        <v>226</v>
      </c>
      <c r="AL52" s="102" t="s">
        <v>226</v>
      </c>
      <c r="AM52" s="102" t="s">
        <v>226</v>
      </c>
      <c r="AN52" s="102" t="s">
        <v>226</v>
      </c>
      <c r="AO52" s="103">
        <v>0</v>
      </c>
      <c r="AP52" s="104"/>
      <c r="AQ52" s="111" t="s">
        <v>268</v>
      </c>
      <c r="AR52" s="112"/>
    </row>
    <row r="53" spans="1:44" ht="25.5" x14ac:dyDescent="0.25">
      <c r="A53" s="126"/>
      <c r="B53" s="126"/>
      <c r="C53" s="127"/>
      <c r="D53" s="127"/>
      <c r="E53" s="127"/>
      <c r="F53" s="30">
        <v>5</v>
      </c>
      <c r="G53" s="7" t="s">
        <v>158</v>
      </c>
      <c r="H53" s="37">
        <v>42795</v>
      </c>
      <c r="I53" s="37">
        <v>43100</v>
      </c>
      <c r="J53" s="7"/>
      <c r="K53" s="7"/>
      <c r="L53" s="38" t="s">
        <v>156</v>
      </c>
      <c r="M53" s="127"/>
      <c r="N53" s="128"/>
      <c r="O53" s="99"/>
      <c r="P53" s="100"/>
      <c r="Q53" s="100"/>
      <c r="R53" s="100"/>
      <c r="S53" s="100"/>
      <c r="T53" s="101">
        <v>0.6</v>
      </c>
      <c r="U53" s="101"/>
      <c r="V53" s="101"/>
      <c r="W53" s="101"/>
      <c r="X53" s="101"/>
      <c r="Y53" s="101"/>
      <c r="Z53" s="101">
        <v>0.4</v>
      </c>
      <c r="AA53" s="103">
        <v>1</v>
      </c>
      <c r="AB53" s="104"/>
      <c r="AC53" s="102" t="s">
        <v>226</v>
      </c>
      <c r="AD53" s="102" t="s">
        <v>226</v>
      </c>
      <c r="AE53" s="102" t="s">
        <v>226</v>
      </c>
      <c r="AF53" s="102" t="s">
        <v>226</v>
      </c>
      <c r="AG53" s="102" t="s">
        <v>226</v>
      </c>
      <c r="AH53" s="102" t="s">
        <v>226</v>
      </c>
      <c r="AI53" s="102" t="s">
        <v>226</v>
      </c>
      <c r="AJ53" s="102" t="s">
        <v>226</v>
      </c>
      <c r="AK53" s="102" t="s">
        <v>226</v>
      </c>
      <c r="AL53" s="102" t="s">
        <v>226</v>
      </c>
      <c r="AM53" s="102" t="s">
        <v>226</v>
      </c>
      <c r="AN53" s="102" t="s">
        <v>226</v>
      </c>
      <c r="AO53" s="103">
        <v>0</v>
      </c>
      <c r="AP53" s="104"/>
      <c r="AQ53" s="111" t="s">
        <v>269</v>
      </c>
      <c r="AR53" s="112"/>
    </row>
    <row r="54" spans="1:44" ht="102" x14ac:dyDescent="0.25">
      <c r="A54" s="126"/>
      <c r="B54" s="126"/>
      <c r="C54" s="127"/>
      <c r="D54" s="127"/>
      <c r="E54" s="127"/>
      <c r="F54" s="30">
        <v>6</v>
      </c>
      <c r="G54" s="28" t="s">
        <v>172</v>
      </c>
      <c r="H54" s="37">
        <v>42795</v>
      </c>
      <c r="I54" s="37">
        <v>43100</v>
      </c>
      <c r="J54" s="7"/>
      <c r="K54" s="7"/>
      <c r="L54" s="38" t="s">
        <v>157</v>
      </c>
      <c r="M54" s="127"/>
      <c r="N54" s="128"/>
      <c r="O54" s="99"/>
      <c r="P54" s="100"/>
      <c r="Q54" s="100"/>
      <c r="R54" s="100"/>
      <c r="S54" s="100"/>
      <c r="T54" s="101">
        <v>0.6</v>
      </c>
      <c r="U54" s="101"/>
      <c r="V54" s="101"/>
      <c r="W54" s="101"/>
      <c r="X54" s="101"/>
      <c r="Y54" s="101"/>
      <c r="Z54" s="101">
        <v>0.8</v>
      </c>
      <c r="AA54" s="103">
        <v>0.8</v>
      </c>
      <c r="AB54" s="104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10">
        <v>16384800</v>
      </c>
      <c r="AO54" s="103">
        <v>0.503</v>
      </c>
      <c r="AP54" s="104"/>
      <c r="AQ54" s="111" t="s">
        <v>270</v>
      </c>
      <c r="AR54" s="112"/>
    </row>
    <row r="55" spans="1:44" ht="51" customHeight="1" x14ac:dyDescent="0.25">
      <c r="A55" s="126">
        <v>13</v>
      </c>
      <c r="B55" s="136" t="s">
        <v>35</v>
      </c>
      <c r="C55" s="133" t="s">
        <v>41</v>
      </c>
      <c r="D55" s="134" t="s">
        <v>159</v>
      </c>
      <c r="E55" s="134">
        <v>1</v>
      </c>
      <c r="F55" s="30">
        <v>1</v>
      </c>
      <c r="G55" s="21" t="s">
        <v>160</v>
      </c>
      <c r="H55" s="39">
        <v>42809</v>
      </c>
      <c r="I55" s="39">
        <v>42901</v>
      </c>
      <c r="J55" s="25"/>
      <c r="K55" s="6"/>
      <c r="L55" s="32" t="s">
        <v>161</v>
      </c>
      <c r="M55" s="133" t="s">
        <v>52</v>
      </c>
      <c r="N55" s="131" t="s">
        <v>55</v>
      </c>
      <c r="O55" s="99"/>
      <c r="P55" s="100"/>
      <c r="Q55" s="101">
        <v>0.2</v>
      </c>
      <c r="R55" s="101">
        <v>0.1</v>
      </c>
      <c r="S55" s="100"/>
      <c r="T55" s="101">
        <v>0.4</v>
      </c>
      <c r="U55" s="102"/>
      <c r="V55" s="102"/>
      <c r="W55" s="102"/>
      <c r="X55" s="102"/>
      <c r="Y55" s="102"/>
      <c r="Z55" s="101">
        <v>0.3</v>
      </c>
      <c r="AA55" s="103">
        <v>1</v>
      </c>
      <c r="AB55" s="54"/>
      <c r="AC55" s="55"/>
      <c r="AD55" s="56"/>
      <c r="AE55" s="56"/>
      <c r="AF55" s="56"/>
      <c r="AG55" s="56"/>
      <c r="AH55" s="62"/>
      <c r="AI55" s="62"/>
      <c r="AJ55" s="62"/>
      <c r="AK55" s="62"/>
      <c r="AL55" s="62"/>
      <c r="AM55" s="62"/>
      <c r="AN55" s="62"/>
      <c r="AO55" s="57"/>
      <c r="AP55" s="54"/>
      <c r="AQ55" s="113" t="s">
        <v>236</v>
      </c>
      <c r="AR55" s="114"/>
    </row>
    <row r="56" spans="1:44" ht="38.25" customHeight="1" x14ac:dyDescent="0.25">
      <c r="A56" s="135"/>
      <c r="B56" s="136"/>
      <c r="C56" s="134"/>
      <c r="D56" s="134"/>
      <c r="E56" s="134"/>
      <c r="F56" s="31">
        <v>2</v>
      </c>
      <c r="G56" s="26" t="s">
        <v>162</v>
      </c>
      <c r="H56" s="39">
        <v>42917</v>
      </c>
      <c r="I56" s="39">
        <v>42931</v>
      </c>
      <c r="J56" s="27"/>
      <c r="K56" s="6"/>
      <c r="L56" s="32" t="s">
        <v>163</v>
      </c>
      <c r="M56" s="134"/>
      <c r="N56" s="131"/>
      <c r="O56" s="99"/>
      <c r="P56" s="100"/>
      <c r="Q56" s="100"/>
      <c r="R56" s="101">
        <v>0.3</v>
      </c>
      <c r="S56" s="100"/>
      <c r="T56" s="101">
        <v>0.4</v>
      </c>
      <c r="U56" s="102"/>
      <c r="V56" s="102"/>
      <c r="W56" s="102"/>
      <c r="X56" s="102"/>
      <c r="Y56" s="102"/>
      <c r="Z56" s="101">
        <v>0.3</v>
      </c>
      <c r="AA56" s="103">
        <v>1</v>
      </c>
      <c r="AB56" s="54"/>
      <c r="AC56" s="55"/>
      <c r="AD56" s="56"/>
      <c r="AE56" s="56"/>
      <c r="AF56" s="56"/>
      <c r="AG56" s="56"/>
      <c r="AH56" s="62"/>
      <c r="AI56" s="62"/>
      <c r="AJ56" s="62"/>
      <c r="AK56" s="62"/>
      <c r="AL56" s="62"/>
      <c r="AM56" s="62"/>
      <c r="AN56" s="62"/>
      <c r="AO56" s="57"/>
      <c r="AP56" s="54"/>
      <c r="AQ56" s="113" t="s">
        <v>237</v>
      </c>
      <c r="AR56" s="114"/>
    </row>
    <row r="57" spans="1:44" ht="63.75" x14ac:dyDescent="0.25">
      <c r="A57" s="126">
        <v>14</v>
      </c>
      <c r="B57" s="126" t="s">
        <v>35</v>
      </c>
      <c r="C57" s="127" t="s">
        <v>41</v>
      </c>
      <c r="D57" s="127" t="s">
        <v>187</v>
      </c>
      <c r="E57" s="127">
        <v>1</v>
      </c>
      <c r="F57" s="30">
        <v>1</v>
      </c>
      <c r="G57" s="7" t="s">
        <v>188</v>
      </c>
      <c r="H57" s="40">
        <v>42795</v>
      </c>
      <c r="I57" s="40">
        <v>43100</v>
      </c>
      <c r="J57" s="29"/>
      <c r="K57" s="7"/>
      <c r="L57" s="38" t="s">
        <v>189</v>
      </c>
      <c r="M57" s="133" t="s">
        <v>52</v>
      </c>
      <c r="N57" s="129" t="s">
        <v>56</v>
      </c>
      <c r="O57" s="99"/>
      <c r="P57" s="100"/>
      <c r="Q57" s="100"/>
      <c r="R57" s="100"/>
      <c r="S57" s="100"/>
      <c r="T57" s="102"/>
      <c r="U57" s="101">
        <v>0.5</v>
      </c>
      <c r="V57" s="101">
        <v>0.5</v>
      </c>
      <c r="W57" s="102"/>
      <c r="X57" s="102"/>
      <c r="Y57" s="102"/>
      <c r="Z57" s="102"/>
      <c r="AA57" s="103">
        <v>1</v>
      </c>
      <c r="AB57" s="54"/>
      <c r="AC57" s="55"/>
      <c r="AD57" s="56"/>
      <c r="AE57" s="56"/>
      <c r="AF57" s="56"/>
      <c r="AG57" s="56"/>
      <c r="AH57" s="62"/>
      <c r="AI57" s="62"/>
      <c r="AJ57" s="62"/>
      <c r="AK57" s="62"/>
      <c r="AL57" s="62"/>
      <c r="AM57" s="62"/>
      <c r="AN57" s="62"/>
      <c r="AO57" s="57"/>
      <c r="AP57" s="54"/>
      <c r="AQ57" s="113" t="s">
        <v>252</v>
      </c>
      <c r="AR57" s="114"/>
    </row>
    <row r="58" spans="1:44" ht="38.25" x14ac:dyDescent="0.25">
      <c r="A58" s="126"/>
      <c r="B58" s="126"/>
      <c r="C58" s="127"/>
      <c r="D58" s="127"/>
      <c r="E58" s="127"/>
      <c r="F58" s="30">
        <v>2</v>
      </c>
      <c r="G58" s="21" t="s">
        <v>190</v>
      </c>
      <c r="H58" s="40">
        <v>42795</v>
      </c>
      <c r="I58" s="40">
        <v>43100</v>
      </c>
      <c r="J58" s="29"/>
      <c r="K58" s="7"/>
      <c r="L58" s="38" t="s">
        <v>164</v>
      </c>
      <c r="M58" s="142"/>
      <c r="N58" s="130"/>
      <c r="O58" s="99"/>
      <c r="P58" s="100"/>
      <c r="Q58" s="100"/>
      <c r="R58" s="100"/>
      <c r="S58" s="100"/>
      <c r="T58" s="102"/>
      <c r="U58" s="102"/>
      <c r="V58" s="102"/>
      <c r="W58" s="102"/>
      <c r="X58" s="102"/>
      <c r="Y58" s="101">
        <v>0.5</v>
      </c>
      <c r="Z58" s="101">
        <v>0.5</v>
      </c>
      <c r="AA58" s="103">
        <v>1</v>
      </c>
      <c r="AB58" s="54"/>
      <c r="AC58" s="55"/>
      <c r="AD58" s="56"/>
      <c r="AE58" s="56"/>
      <c r="AF58" s="56"/>
      <c r="AG58" s="56"/>
      <c r="AH58" s="62"/>
      <c r="AI58" s="62"/>
      <c r="AJ58" s="62"/>
      <c r="AK58" s="62"/>
      <c r="AL58" s="62"/>
      <c r="AM58" s="62"/>
      <c r="AN58" s="62"/>
      <c r="AO58" s="57"/>
      <c r="AP58" s="54"/>
      <c r="AQ58" s="113" t="s">
        <v>253</v>
      </c>
      <c r="AR58" s="114"/>
    </row>
    <row r="59" spans="1:44" ht="51" x14ac:dyDescent="0.25">
      <c r="A59" s="126">
        <v>15</v>
      </c>
      <c r="B59" s="126" t="s">
        <v>35</v>
      </c>
      <c r="C59" s="127" t="s">
        <v>41</v>
      </c>
      <c r="D59" s="127" t="s">
        <v>208</v>
      </c>
      <c r="E59" s="127">
        <v>2</v>
      </c>
      <c r="F59" s="30">
        <v>1</v>
      </c>
      <c r="G59" s="7" t="s">
        <v>209</v>
      </c>
      <c r="H59" s="41">
        <v>42774</v>
      </c>
      <c r="I59" s="41">
        <v>43100</v>
      </c>
      <c r="J59" s="7"/>
      <c r="K59" s="7"/>
      <c r="L59" s="38" t="s">
        <v>210</v>
      </c>
      <c r="M59" s="127" t="s">
        <v>53</v>
      </c>
      <c r="N59" s="128" t="s">
        <v>56</v>
      </c>
      <c r="O59" s="55"/>
      <c r="P59" s="56"/>
      <c r="Q59" s="56"/>
      <c r="R59" s="56"/>
      <c r="S59" s="56"/>
      <c r="T59" s="62"/>
      <c r="U59" s="62"/>
      <c r="V59" s="62"/>
      <c r="W59" s="62"/>
      <c r="X59" s="62"/>
      <c r="Y59" s="62"/>
      <c r="Z59" s="62"/>
      <c r="AA59" s="68">
        <v>1</v>
      </c>
      <c r="AB59" s="54"/>
      <c r="AC59" s="55"/>
      <c r="AD59" s="56"/>
      <c r="AE59" s="56"/>
      <c r="AF59" s="56"/>
      <c r="AG59" s="56"/>
      <c r="AH59" s="62"/>
      <c r="AI59" s="62"/>
      <c r="AJ59" s="62"/>
      <c r="AK59" s="62"/>
      <c r="AL59" s="62"/>
      <c r="AM59" s="62"/>
      <c r="AN59" s="62"/>
      <c r="AO59" s="57"/>
      <c r="AP59" s="54"/>
      <c r="AQ59" s="115" t="s">
        <v>272</v>
      </c>
      <c r="AR59" s="116"/>
    </row>
    <row r="60" spans="1:44" ht="39" customHeight="1" thickBot="1" x14ac:dyDescent="0.3">
      <c r="A60" s="126"/>
      <c r="B60" s="126"/>
      <c r="C60" s="127"/>
      <c r="D60" s="127"/>
      <c r="E60" s="127"/>
      <c r="F60" s="30">
        <v>2</v>
      </c>
      <c r="G60" s="7" t="s">
        <v>211</v>
      </c>
      <c r="H60" s="41">
        <v>42774</v>
      </c>
      <c r="I60" s="41">
        <v>43100</v>
      </c>
      <c r="J60" s="7"/>
      <c r="K60" s="7"/>
      <c r="L60" s="38" t="s">
        <v>210</v>
      </c>
      <c r="M60" s="127"/>
      <c r="N60" s="128"/>
      <c r="O60" s="58"/>
      <c r="P60" s="59">
        <v>20</v>
      </c>
      <c r="Q60" s="59">
        <v>20</v>
      </c>
      <c r="R60" s="59"/>
      <c r="S60" s="59"/>
      <c r="T60" s="63"/>
      <c r="U60" s="63"/>
      <c r="V60" s="63"/>
      <c r="W60" s="63"/>
      <c r="X60" s="63"/>
      <c r="Y60" s="63"/>
      <c r="Z60" s="63">
        <v>60</v>
      </c>
      <c r="AA60" s="76">
        <v>1</v>
      </c>
      <c r="AB60" s="54"/>
      <c r="AC60" s="58"/>
      <c r="AD60" s="59"/>
      <c r="AE60" s="59"/>
      <c r="AF60" s="59"/>
      <c r="AG60" s="59"/>
      <c r="AH60" s="63"/>
      <c r="AI60" s="63"/>
      <c r="AJ60" s="63"/>
      <c r="AK60" s="63"/>
      <c r="AL60" s="63"/>
      <c r="AM60" s="63"/>
      <c r="AN60" s="63"/>
      <c r="AO60" s="60"/>
      <c r="AP60" s="54"/>
      <c r="AQ60" s="117" t="s">
        <v>271</v>
      </c>
      <c r="AR60" s="118"/>
    </row>
  </sheetData>
  <sheetProtection autoFilter="0"/>
  <protectedRanges>
    <protectedRange algorithmName="SHA-512" hashValue="SD6EcCmsu5MG0efS+iRK9eAM709gIOGjdKnLsVUYMwtgj4yGKGN9zIQtXf8c3+f2/T/mLXT92aK/FlqXO1fHEQ==" saltValue="/ejFsXFrb26o6ir070oBfA==" spinCount="100000" sqref="O59:AR60 AB55:AP56 AQ38:AR40 O20:AR34 AB57:AP58 AQ35:AR37" name="Rango1"/>
    <protectedRange algorithmName="SHA-512" hashValue="SD6EcCmsu5MG0efS+iRK9eAM709gIOGjdKnLsVUYMwtgj4yGKGN9zIQtXf8c3+f2/T/mLXT92aK/FlqXO1fHEQ==" saltValue="/ejFsXFrb26o6ir070oBfA==" spinCount="100000" sqref="O17:AR19" name="Rango1_5_1"/>
    <protectedRange algorithmName="SHA-512" hashValue="SD6EcCmsu5MG0efS+iRK9eAM709gIOGjdKnLsVUYMwtgj4yGKGN9zIQtXf8c3+f2/T/mLXT92aK/FlqXO1fHEQ==" saltValue="/ejFsXFrb26o6ir070oBfA==" spinCount="100000" sqref="AB57:AO58 AB55:AM56" name="Rango1_7"/>
    <protectedRange algorithmName="SHA-512" hashValue="SD6EcCmsu5MG0efS+iRK9eAM709gIOGjdKnLsVUYMwtgj4yGKGN9zIQtXf8c3+f2/T/mLXT92aK/FlqXO1fHEQ==" saltValue="/ejFsXFrb26o6ir070oBfA==" spinCount="100000" sqref="AN55:AO56" name="Rango1_4_2"/>
    <protectedRange algorithmName="SHA-512" hashValue="SD6EcCmsu5MG0efS+iRK9eAM709gIOGjdKnLsVUYMwtgj4yGKGN9zIQtXf8c3+f2/T/mLXT92aK/FlqXO1fHEQ==" saltValue="/ejFsXFrb26o6ir070oBfA==" spinCount="100000" sqref="O55:AA58" name="Rango1_5"/>
    <protectedRange algorithmName="SHA-512" hashValue="SD6EcCmsu5MG0efS+iRK9eAM709gIOGjdKnLsVUYMwtgj4yGKGN9zIQtXf8c3+f2/T/mLXT92aK/FlqXO1fHEQ==" saltValue="/ejFsXFrb26o6ir070oBfA==" spinCount="100000" sqref="AQ57:AR58" name="Rango1_8"/>
    <protectedRange algorithmName="SHA-512" hashValue="SD6EcCmsu5MG0efS+iRK9eAM709gIOGjdKnLsVUYMwtgj4yGKGN9zIQtXf8c3+f2/T/mLXT92aK/FlqXO1fHEQ==" saltValue="/ejFsXFrb26o6ir070oBfA==" spinCount="100000" sqref="AQ55:AR56" name="Rango1_4_1"/>
    <protectedRange algorithmName="SHA-512" hashValue="SD6EcCmsu5MG0efS+iRK9eAM709gIOGjdKnLsVUYMwtgj4yGKGN9zIQtXf8c3+f2/T/mLXT92aK/FlqXO1fHEQ==" saltValue="/ejFsXFrb26o6ir070oBfA==" spinCount="100000" sqref="O10:AR16" name="Rango1_4"/>
    <protectedRange algorithmName="SHA-512" hashValue="SD6EcCmsu5MG0efS+iRK9eAM709gIOGjdKnLsVUYMwtgj4yGKGN9zIQtXf8c3+f2/T/mLXT92aK/FlqXO1fHEQ==" saltValue="/ejFsXFrb26o6ir070oBfA==" spinCount="100000" sqref="O41:AR54" name="Rango1_1"/>
    <protectedRange algorithmName="SHA-512" hashValue="SD6EcCmsu5MG0efS+iRK9eAM709gIOGjdKnLsVUYMwtgj4yGKGN9zIQtXf8c3+f2/T/mLXT92aK/FlqXO1fHEQ==" saltValue="/ejFsXFrb26o6ir070oBfA==" spinCount="100000" sqref="O35:R40 AA35:AP40" name="Rango1_3"/>
    <protectedRange algorithmName="SHA-512" hashValue="SD6EcCmsu5MG0efS+iRK9eAM709gIOGjdKnLsVUYMwtgj4yGKGN9zIQtXf8c3+f2/T/mLXT92aK/FlqXO1fHEQ==" saltValue="/ejFsXFrb26o6ir070oBfA==" spinCount="100000" sqref="S35:Z40" name="Rango1_6_2"/>
  </protectedRanges>
  <autoFilter ref="A9:AR60">
    <filterColumn colId="5" showButton="0"/>
    <filterColumn colId="42" showButton="0"/>
  </autoFilter>
  <mergeCells count="169">
    <mergeCell ref="A38:A40"/>
    <mergeCell ref="D49:D54"/>
    <mergeCell ref="E49:E54"/>
    <mergeCell ref="M41:M44"/>
    <mergeCell ref="N41:N44"/>
    <mergeCell ref="A45:A48"/>
    <mergeCell ref="B45:B48"/>
    <mergeCell ref="N45:N48"/>
    <mergeCell ref="A41:A44"/>
    <mergeCell ref="B41:B44"/>
    <mergeCell ref="C41:C44"/>
    <mergeCell ref="D41:D44"/>
    <mergeCell ref="E41:E44"/>
    <mergeCell ref="C55:C56"/>
    <mergeCell ref="A57:A58"/>
    <mergeCell ref="B57:B58"/>
    <mergeCell ref="C57:C58"/>
    <mergeCell ref="D57:D58"/>
    <mergeCell ref="E57:E58"/>
    <mergeCell ref="M49:M54"/>
    <mergeCell ref="N49:N54"/>
    <mergeCell ref="A55:A56"/>
    <mergeCell ref="B55:B56"/>
    <mergeCell ref="D55:D56"/>
    <mergeCell ref="E55:E56"/>
    <mergeCell ref="M55:M56"/>
    <mergeCell ref="N55:N56"/>
    <mergeCell ref="A49:A54"/>
    <mergeCell ref="B49:B54"/>
    <mergeCell ref="C49:C54"/>
    <mergeCell ref="M57:M58"/>
    <mergeCell ref="F7:G7"/>
    <mergeCell ref="C7:E7"/>
    <mergeCell ref="G5:J5"/>
    <mergeCell ref="D1:M1"/>
    <mergeCell ref="D2:M2"/>
    <mergeCell ref="A1:C2"/>
    <mergeCell ref="C5:F5"/>
    <mergeCell ref="A10:A12"/>
    <mergeCell ref="B10:B12"/>
    <mergeCell ref="C10:C12"/>
    <mergeCell ref="D10:D12"/>
    <mergeCell ref="E10:E12"/>
    <mergeCell ref="F9:G9"/>
    <mergeCell ref="M10:M12"/>
    <mergeCell ref="N10:N12"/>
    <mergeCell ref="M13:M16"/>
    <mergeCell ref="N13:N16"/>
    <mergeCell ref="M17:M19"/>
    <mergeCell ref="N17:N19"/>
    <mergeCell ref="A20:A25"/>
    <mergeCell ref="B20:B25"/>
    <mergeCell ref="C20:C25"/>
    <mergeCell ref="D20:D25"/>
    <mergeCell ref="E20:E25"/>
    <mergeCell ref="M20:M25"/>
    <mergeCell ref="N20:N25"/>
    <mergeCell ref="A17:A19"/>
    <mergeCell ref="B17:B19"/>
    <mergeCell ref="C17:C19"/>
    <mergeCell ref="D17:D19"/>
    <mergeCell ref="E17:E19"/>
    <mergeCell ref="L17:L19"/>
    <mergeCell ref="A13:A16"/>
    <mergeCell ref="B13:B16"/>
    <mergeCell ref="C13:C16"/>
    <mergeCell ref="D13:D16"/>
    <mergeCell ref="E13:E16"/>
    <mergeCell ref="J32:J33"/>
    <mergeCell ref="K32:K33"/>
    <mergeCell ref="C45:C48"/>
    <mergeCell ref="N26:N28"/>
    <mergeCell ref="A29:A31"/>
    <mergeCell ref="B29:B31"/>
    <mergeCell ref="C29:C31"/>
    <mergeCell ref="D29:D31"/>
    <mergeCell ref="E29:E31"/>
    <mergeCell ref="M29:M31"/>
    <mergeCell ref="N29:N31"/>
    <mergeCell ref="A26:A28"/>
    <mergeCell ref="B26:B28"/>
    <mergeCell ref="C26:C28"/>
    <mergeCell ref="D26:D28"/>
    <mergeCell ref="E26:E28"/>
    <mergeCell ref="M26:M28"/>
    <mergeCell ref="D45:D48"/>
    <mergeCell ref="E45:E48"/>
    <mergeCell ref="M45:M48"/>
    <mergeCell ref="N38:N40"/>
    <mergeCell ref="C38:C40"/>
    <mergeCell ref="D38:D40"/>
    <mergeCell ref="E38:E40"/>
    <mergeCell ref="A59:A60"/>
    <mergeCell ref="B59:B60"/>
    <mergeCell ref="C59:C60"/>
    <mergeCell ref="D59:D60"/>
    <mergeCell ref="E59:E60"/>
    <mergeCell ref="M59:M60"/>
    <mergeCell ref="N59:N60"/>
    <mergeCell ref="N57:N58"/>
    <mergeCell ref="N32:N34"/>
    <mergeCell ref="A35:A37"/>
    <mergeCell ref="B35:B37"/>
    <mergeCell ref="C35:C37"/>
    <mergeCell ref="D35:D37"/>
    <mergeCell ref="E35:E37"/>
    <mergeCell ref="M35:M37"/>
    <mergeCell ref="N35:N37"/>
    <mergeCell ref="M38:M40"/>
    <mergeCell ref="A32:A34"/>
    <mergeCell ref="B32:B34"/>
    <mergeCell ref="C32:C34"/>
    <mergeCell ref="D32:D34"/>
    <mergeCell ref="E32:E34"/>
    <mergeCell ref="M32:M34"/>
    <mergeCell ref="B38:B40"/>
    <mergeCell ref="O8:AA8"/>
    <mergeCell ref="AC8:AO8"/>
    <mergeCell ref="AQ9:AR9"/>
    <mergeCell ref="AQ10:AR10"/>
    <mergeCell ref="AQ11:AR11"/>
    <mergeCell ref="AQ12:AR12"/>
    <mergeCell ref="AQ13:AR13"/>
    <mergeCell ref="AQ14:AR14"/>
    <mergeCell ref="AQ15:AR15"/>
    <mergeCell ref="AQ16:AR16"/>
    <mergeCell ref="AQ17:AR17"/>
    <mergeCell ref="AQ18:AR18"/>
    <mergeCell ref="AQ19:AR19"/>
    <mergeCell ref="AQ20:AR20"/>
    <mergeCell ref="AQ21:AR21"/>
    <mergeCell ref="AQ22:AR22"/>
    <mergeCell ref="AQ23:AR23"/>
    <mergeCell ref="AQ24:AR24"/>
    <mergeCell ref="AQ25:AR25"/>
    <mergeCell ref="AQ26:AR26"/>
    <mergeCell ref="AQ27:AR27"/>
    <mergeCell ref="AQ28:AR28"/>
    <mergeCell ref="AQ29:AR29"/>
    <mergeCell ref="AQ30:AR30"/>
    <mergeCell ref="AQ31:AR31"/>
    <mergeCell ref="AQ32:AR32"/>
    <mergeCell ref="AQ33:AR33"/>
    <mergeCell ref="AQ43:AR43"/>
    <mergeCell ref="AQ44:AR44"/>
    <mergeCell ref="AQ45:AR45"/>
    <mergeCell ref="AQ47:AR47"/>
    <mergeCell ref="AQ48:AR48"/>
    <mergeCell ref="AQ49:AR49"/>
    <mergeCell ref="AQ50:AR50"/>
    <mergeCell ref="AQ51:AR51"/>
    <mergeCell ref="AQ34:AR34"/>
    <mergeCell ref="AQ35:AR35"/>
    <mergeCell ref="AQ36:AR36"/>
    <mergeCell ref="AQ37:AR37"/>
    <mergeCell ref="AQ38:AR38"/>
    <mergeCell ref="AQ39:AR39"/>
    <mergeCell ref="AQ40:AR40"/>
    <mergeCell ref="AQ41:AR41"/>
    <mergeCell ref="AQ42:AR42"/>
    <mergeCell ref="AQ52:AR52"/>
    <mergeCell ref="AQ53:AR53"/>
    <mergeCell ref="AQ54:AR54"/>
    <mergeCell ref="AQ55:AR55"/>
    <mergeCell ref="AQ56:AR56"/>
    <mergeCell ref="AQ57:AR57"/>
    <mergeCell ref="AQ58:AR58"/>
    <mergeCell ref="AQ59:AR59"/>
    <mergeCell ref="AQ60:AR60"/>
  </mergeCells>
  <dataValidations count="3">
    <dataValidation type="list" allowBlank="1" showInputMessage="1" showErrorMessage="1" sqref="M32">
      <formula1>#REF!</formula1>
    </dataValidation>
    <dataValidation type="list" allowBlank="1" showInputMessage="1" showErrorMessage="1" sqref="M45">
      <formula1>$A$26:$A$30</formula1>
    </dataValidation>
    <dataValidation type="date" allowBlank="1" showInputMessage="1" showErrorMessage="1" sqref="H10:I60">
      <formula1>42736</formula1>
      <formula2>43100</formula2>
    </dataValidation>
  </dataValidations>
  <printOptions horizontalCentered="1" verticalCentered="1"/>
  <pageMargins left="0.15748031496062992" right="0.15748031496062992" top="0.39370078740157483" bottom="0.35433070866141736" header="0.31496062992125984" footer="0.31496062992125984"/>
  <pageSetup paperSize="145" scale="61" fitToHeight="0" orientation="landscape" copies="2" r:id="rId1"/>
  <headerFooter>
    <oddFooter>&amp;RPagina &amp;P de &amp;N</oddFooter>
  </headerFooter>
  <rowBreaks count="3" manualBreakCount="3">
    <brk id="19" max="13" man="1"/>
    <brk id="37" max="13" man="1"/>
    <brk id="54" max="1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Listas!$A$2:$A$17</xm:f>
          </x14:formula1>
          <xm:sqref>G5</xm:sqref>
        </x14:dataValidation>
        <x14:dataValidation type="list" allowBlank="1" showInputMessage="1" showErrorMessage="1">
          <x14:formula1>
            <xm:f>Listas!$A$20:$A$25</xm:f>
          </x14:formula1>
          <xm:sqref>B10 B13</xm:sqref>
        </x14:dataValidation>
        <x14:dataValidation type="list" allowBlank="1" showInputMessage="1" showErrorMessage="1">
          <x14:formula1>
            <xm:f>Listas!$A$74:$A$78</xm:f>
          </x14:formula1>
          <xm:sqref>M10 M26 M29 M49:M54 M13:M16</xm:sqref>
        </x14:dataValidation>
        <x14:dataValidation type="list" allowBlank="1" showInputMessage="1" showErrorMessage="1">
          <x14:formula1>
            <xm:f>Listas!$A$81:$A$82</xm:f>
          </x14:formula1>
          <xm:sqref>N10 N13:N16 N20:N34 N38:N54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Files\Content.Outlook\1C1PHHDQ\[FORMATO PLAN DE ACCIÓN - Sec General V2.xlsx]Listas'!#REF!</xm:f>
          </x14:formula1>
          <xm:sqref>M17:N18 B17:B18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Files\Content.Outlook\1C1PHHDQ\[FORMATO PLAN DE ACCIÓN - Sec General-Administrativa.xlsx]Listas'!#REF!</xm:f>
          </x14:formula1>
          <xm:sqref>B20 B26 B29 B32 B35 B38 M20 K26:K32 K34:K35</xm:sqref>
        </x14:dataValidation>
        <x14:dataValidation type="list" allowBlank="1" showInputMessage="1" showErrorMessage="1">
          <x14:formula1>
            <xm:f>'C:\Users\gimena.melgarejo\AppData\Local\Microsoft\Windows\Temporary Internet Files\Content.Outlook\0TYY2GMT\[FORMATO PLAN DE ACCIÓN - Efc  Administrativa.xlsx]Listas'!#REF!</xm:f>
          </x14:formula1>
          <xm:sqref>K20:K25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Files\Content.Outlook\1C1PHHDQ\[PLAN DE ACCIÓN - Sec General.xlsx]Listas'!#REF!</xm:f>
          </x14:formula1>
          <xm:sqref>K38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Files\Content.Outlook\1C1PHHDQ\[FORMATO PLAN DE ACCIÓN ART.xlsx]Listas'!#REF!</xm:f>
          </x14:formula1>
          <xm:sqref>B41:B42 B45 B49 K41:K54 M41:M42 B59 M59:N59 K59:K60</xm:sqref>
        </x14:dataValidation>
        <x14:dataValidation type="list" allowBlank="1" showInputMessage="1" showErrorMessage="1">
          <x14:formula1>
            <xm:f>'C:\Users\jtobon\Documents\Archivos JGT\2017 Planeacion\2017 Planes de Accion\02 Febrero\[PLAN DE ACCIÓN ART - contratación.xlsx]Listas'!#REF!</xm:f>
          </x14:formula1>
          <xm:sqref>K55:K58 B55:B57 M55:N57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Files\Content.Outlook\1C1PHHDQ\[FORMATO PLAN DE ACCIÓN - Sec General V2 (3).xlsx]Listas'!#REF!</xm:f>
          </x14:formula1>
          <xm:sqref>K17 K19</xm:sqref>
        </x14:dataValidation>
        <x14:dataValidation type="list" allowBlank="1" showInputMessage="1" showErrorMessage="1">
          <x14:formula1>
            <xm:f>'C:\Users\martha.amezquita.UACT\AppData\Local\Microsoft\Windows\Temporary Internet Files\Content.Outlook\1C1PHHDQ\[Plan de Accion - Secretaria General (3).xlsx]Listas'!#REF!</xm:f>
          </x14:formula1>
          <xm:sqref>K13:K16</xm:sqref>
        </x14:dataValidation>
        <x14:dataValidation type="list" allowBlank="1" showInputMessage="1" showErrorMessage="1">
          <x14:formula1>
            <xm:f>Listas!$A$28:$A$70</xm:f>
          </x14:formula1>
          <xm:sqref>K10:K12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67" workbookViewId="0">
      <selection activeCell="A31" sqref="A31:XFD31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1" ht="16.5" x14ac:dyDescent="0.25">
      <c r="A1" s="2" t="s">
        <v>29</v>
      </c>
    </row>
    <row r="2" spans="1:1" x14ac:dyDescent="0.25">
      <c r="A2" s="1" t="s">
        <v>13</v>
      </c>
    </row>
    <row r="3" spans="1:1" x14ac:dyDescent="0.25">
      <c r="A3" s="1" t="s">
        <v>25</v>
      </c>
    </row>
    <row r="4" spans="1:1" x14ac:dyDescent="0.25">
      <c r="A4" s="1" t="s">
        <v>26</v>
      </c>
    </row>
    <row r="5" spans="1:1" x14ac:dyDescent="0.25">
      <c r="A5" s="1" t="s">
        <v>27</v>
      </c>
    </row>
    <row r="6" spans="1:1" x14ac:dyDescent="0.25">
      <c r="A6" s="1" t="s">
        <v>28</v>
      </c>
    </row>
    <row r="7" spans="1:1" x14ac:dyDescent="0.25">
      <c r="A7" s="1" t="s">
        <v>14</v>
      </c>
    </row>
    <row r="8" spans="1:1" x14ac:dyDescent="0.25">
      <c r="A8" s="1" t="s">
        <v>15</v>
      </c>
    </row>
    <row r="9" spans="1:1" x14ac:dyDescent="0.25">
      <c r="A9" s="1" t="s">
        <v>16</v>
      </c>
    </row>
    <row r="10" spans="1:1" x14ac:dyDescent="0.25">
      <c r="A10" s="1" t="s">
        <v>24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22</v>
      </c>
    </row>
    <row r="17" spans="1:3" x14ac:dyDescent="0.25">
      <c r="A17" s="1" t="s">
        <v>23</v>
      </c>
    </row>
    <row r="18" spans="1:3" x14ac:dyDescent="0.25">
      <c r="A18" s="5"/>
    </row>
    <row r="19" spans="1:3" ht="16.5" x14ac:dyDescent="0.25">
      <c r="A19" s="2" t="s">
        <v>42</v>
      </c>
      <c r="C19" s="2" t="s">
        <v>43</v>
      </c>
    </row>
    <row r="20" spans="1:3" ht="49.5" x14ac:dyDescent="0.25">
      <c r="A20" s="3" t="s">
        <v>30</v>
      </c>
      <c r="C20" s="3" t="s">
        <v>36</v>
      </c>
    </row>
    <row r="21" spans="1:3" ht="33" x14ac:dyDescent="0.25">
      <c r="A21" s="3" t="s">
        <v>31</v>
      </c>
      <c r="C21" s="3" t="s">
        <v>37</v>
      </c>
    </row>
    <row r="22" spans="1:3" ht="33" x14ac:dyDescent="0.25">
      <c r="A22" s="3" t="s">
        <v>32</v>
      </c>
      <c r="C22" s="3" t="s">
        <v>38</v>
      </c>
    </row>
    <row r="23" spans="1:3" ht="33" x14ac:dyDescent="0.25">
      <c r="A23" s="3" t="s">
        <v>33</v>
      </c>
      <c r="C23" s="3" t="s">
        <v>39</v>
      </c>
    </row>
    <row r="24" spans="1:3" ht="33" x14ac:dyDescent="0.25">
      <c r="A24" s="3" t="s">
        <v>34</v>
      </c>
      <c r="C24" s="3" t="s">
        <v>40</v>
      </c>
    </row>
    <row r="25" spans="1:3" ht="33" x14ac:dyDescent="0.25">
      <c r="A25" s="3" t="s">
        <v>35</v>
      </c>
      <c r="C25" s="3" t="s">
        <v>41</v>
      </c>
    </row>
    <row r="26" spans="1:3" x14ac:dyDescent="0.25">
      <c r="A26" s="5"/>
    </row>
    <row r="27" spans="1:3" ht="16.5" x14ac:dyDescent="0.25">
      <c r="A27" s="2" t="s">
        <v>45</v>
      </c>
    </row>
    <row r="28" spans="1:3" ht="49.5" x14ac:dyDescent="0.25">
      <c r="A28" s="3" t="s">
        <v>46</v>
      </c>
    </row>
    <row r="29" spans="1:3" ht="33" x14ac:dyDescent="0.25">
      <c r="A29" s="3" t="s">
        <v>48</v>
      </c>
    </row>
    <row r="30" spans="1:3" ht="33" x14ac:dyDescent="0.25">
      <c r="A30" s="3" t="s">
        <v>47</v>
      </c>
    </row>
    <row r="31" spans="1:3" ht="16.5" x14ac:dyDescent="0.25">
      <c r="A31" s="3" t="s">
        <v>58</v>
      </c>
    </row>
    <row r="32" spans="1:3" ht="16.5" x14ac:dyDescent="0.25">
      <c r="A32" s="3" t="s">
        <v>63</v>
      </c>
    </row>
    <row r="33" spans="1:1" ht="16.5" x14ac:dyDescent="0.25">
      <c r="A33" s="3" t="s">
        <v>64</v>
      </c>
    </row>
    <row r="34" spans="1:1" ht="16.5" x14ac:dyDescent="0.25">
      <c r="A34" s="3" t="s">
        <v>65</v>
      </c>
    </row>
    <row r="35" spans="1:1" ht="16.5" x14ac:dyDescent="0.25">
      <c r="A35" s="3" t="s">
        <v>66</v>
      </c>
    </row>
    <row r="36" spans="1:1" ht="16.5" x14ac:dyDescent="0.25">
      <c r="A36" s="3" t="s">
        <v>67</v>
      </c>
    </row>
    <row r="37" spans="1:1" ht="16.5" x14ac:dyDescent="0.25">
      <c r="A37" s="3" t="s">
        <v>68</v>
      </c>
    </row>
    <row r="38" spans="1:1" ht="16.5" x14ac:dyDescent="0.25">
      <c r="A38" s="3" t="s">
        <v>69</v>
      </c>
    </row>
    <row r="39" spans="1:1" ht="16.5" x14ac:dyDescent="0.25">
      <c r="A39" s="3" t="s">
        <v>70</v>
      </c>
    </row>
    <row r="40" spans="1:1" ht="16.5" x14ac:dyDescent="0.25">
      <c r="A40" s="3" t="s">
        <v>71</v>
      </c>
    </row>
    <row r="41" spans="1:1" ht="16.5" x14ac:dyDescent="0.25">
      <c r="A41" s="3" t="s">
        <v>72</v>
      </c>
    </row>
    <row r="42" spans="1:1" ht="16.5" x14ac:dyDescent="0.25">
      <c r="A42" s="3" t="s">
        <v>73</v>
      </c>
    </row>
    <row r="43" spans="1:1" ht="16.5" x14ac:dyDescent="0.25">
      <c r="A43" s="3" t="s">
        <v>74</v>
      </c>
    </row>
    <row r="44" spans="1:1" ht="16.5" x14ac:dyDescent="0.25">
      <c r="A44" s="3" t="s">
        <v>75</v>
      </c>
    </row>
    <row r="45" spans="1:1" ht="16.5" x14ac:dyDescent="0.25">
      <c r="A45" s="3" t="s">
        <v>76</v>
      </c>
    </row>
    <row r="46" spans="1:1" ht="16.5" x14ac:dyDescent="0.25">
      <c r="A46" s="3" t="s">
        <v>77</v>
      </c>
    </row>
    <row r="47" spans="1:1" ht="16.5" x14ac:dyDescent="0.25">
      <c r="A47" s="3" t="s">
        <v>78</v>
      </c>
    </row>
    <row r="48" spans="1:1" ht="16.5" x14ac:dyDescent="0.25">
      <c r="A48" s="3" t="s">
        <v>79</v>
      </c>
    </row>
    <row r="49" spans="1:1" ht="16.5" x14ac:dyDescent="0.25">
      <c r="A49" s="3" t="s">
        <v>82</v>
      </c>
    </row>
    <row r="50" spans="1:1" ht="16.5" x14ac:dyDescent="0.25">
      <c r="A50" s="3" t="s">
        <v>80</v>
      </c>
    </row>
    <row r="51" spans="1:1" ht="16.5" x14ac:dyDescent="0.25">
      <c r="A51" s="3" t="s">
        <v>81</v>
      </c>
    </row>
    <row r="52" spans="1:1" ht="16.5" x14ac:dyDescent="0.25">
      <c r="A52" s="3" t="s">
        <v>83</v>
      </c>
    </row>
    <row r="53" spans="1:1" ht="16.5" x14ac:dyDescent="0.25">
      <c r="A53" s="3" t="s">
        <v>84</v>
      </c>
    </row>
    <row r="54" spans="1:1" ht="16.5" x14ac:dyDescent="0.25">
      <c r="A54" s="3" t="s">
        <v>85</v>
      </c>
    </row>
    <row r="55" spans="1:1" ht="16.5" x14ac:dyDescent="0.25">
      <c r="A55" s="3" t="s">
        <v>86</v>
      </c>
    </row>
    <row r="56" spans="1:1" ht="16.5" x14ac:dyDescent="0.25">
      <c r="A56" s="3" t="s">
        <v>87</v>
      </c>
    </row>
    <row r="57" spans="1:1" ht="16.5" x14ac:dyDescent="0.25">
      <c r="A57" s="3" t="s">
        <v>101</v>
      </c>
    </row>
    <row r="58" spans="1:1" ht="16.5" x14ac:dyDescent="0.25">
      <c r="A58" s="3" t="s">
        <v>88</v>
      </c>
    </row>
    <row r="59" spans="1:1" ht="16.5" x14ac:dyDescent="0.25">
      <c r="A59" s="3" t="s">
        <v>89</v>
      </c>
    </row>
    <row r="60" spans="1:1" ht="16.5" x14ac:dyDescent="0.25">
      <c r="A60" s="3" t="s">
        <v>90</v>
      </c>
    </row>
    <row r="61" spans="1:1" ht="16.5" x14ac:dyDescent="0.25">
      <c r="A61" s="3" t="s">
        <v>91</v>
      </c>
    </row>
    <row r="62" spans="1:1" ht="16.5" x14ac:dyDescent="0.25">
      <c r="A62" s="3" t="s">
        <v>92</v>
      </c>
    </row>
    <row r="63" spans="1:1" ht="16.5" x14ac:dyDescent="0.25">
      <c r="A63" s="3" t="s">
        <v>93</v>
      </c>
    </row>
    <row r="64" spans="1:1" ht="16.5" x14ac:dyDescent="0.25">
      <c r="A64" s="3" t="s">
        <v>94</v>
      </c>
    </row>
    <row r="65" spans="1:1" ht="16.5" x14ac:dyDescent="0.25">
      <c r="A65" s="3" t="s">
        <v>95</v>
      </c>
    </row>
    <row r="66" spans="1:1" ht="16.5" x14ac:dyDescent="0.25">
      <c r="A66" s="3" t="s">
        <v>96</v>
      </c>
    </row>
    <row r="67" spans="1:1" ht="16.5" x14ac:dyDescent="0.25">
      <c r="A67" s="3" t="s">
        <v>97</v>
      </c>
    </row>
    <row r="68" spans="1:1" ht="16.5" x14ac:dyDescent="0.25">
      <c r="A68" s="3" t="s">
        <v>98</v>
      </c>
    </row>
    <row r="69" spans="1:1" ht="16.5" x14ac:dyDescent="0.25">
      <c r="A69" s="3" t="s">
        <v>99</v>
      </c>
    </row>
    <row r="70" spans="1:1" ht="16.5" x14ac:dyDescent="0.25">
      <c r="A70" s="3" t="s">
        <v>100</v>
      </c>
    </row>
    <row r="71" spans="1:1" ht="16.5" x14ac:dyDescent="0.25">
      <c r="A71" s="18"/>
    </row>
    <row r="73" spans="1:1" ht="16.5" x14ac:dyDescent="0.25">
      <c r="A73" s="2" t="s">
        <v>49</v>
      </c>
    </row>
    <row r="74" spans="1:1" ht="16.5" x14ac:dyDescent="0.25">
      <c r="A74" s="3" t="s">
        <v>50</v>
      </c>
    </row>
    <row r="75" spans="1:1" ht="16.5" x14ac:dyDescent="0.25">
      <c r="A75" s="3" t="s">
        <v>51</v>
      </c>
    </row>
    <row r="76" spans="1:1" ht="16.5" x14ac:dyDescent="0.25">
      <c r="A76" s="3" t="s">
        <v>52</v>
      </c>
    </row>
    <row r="77" spans="1:1" ht="16.5" x14ac:dyDescent="0.25">
      <c r="A77" s="3" t="s">
        <v>53</v>
      </c>
    </row>
    <row r="78" spans="1:1" ht="16.5" x14ac:dyDescent="0.25">
      <c r="A78" s="3" t="s">
        <v>54</v>
      </c>
    </row>
    <row r="80" spans="1:1" ht="16.5" x14ac:dyDescent="0.25">
      <c r="A80" s="2" t="s">
        <v>57</v>
      </c>
    </row>
    <row r="81" spans="1:1" ht="16.5" x14ac:dyDescent="0.25">
      <c r="A81" s="3" t="s">
        <v>55</v>
      </c>
    </row>
    <row r="82" spans="1:1" ht="16.5" x14ac:dyDescent="0.25">
      <c r="A82" s="3" t="s">
        <v>56</v>
      </c>
    </row>
  </sheetData>
  <sheetProtection algorithmName="SHA-512" hashValue="OXdXpbIM/VsM6fLXMJjkCPFI6WUsN9LLLc8hQ1x018fsdEyoEavRrZRzbgesWzziGaNxx2IQQx8isRKiZSBb8Q==" saltValue="538ppEBpOT25/FH1fcLwd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ACCIÓN</vt:lpstr>
      <vt:lpstr>Listas</vt:lpstr>
      <vt:lpstr>'PLAN ACCIÓN'!Área_de_impresión</vt:lpstr>
      <vt:lpstr>'PLAN ACCIÓN'!Títulos_a_imprimir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Angela Maria Aristizabal Lopez</cp:lastModifiedBy>
  <cp:lastPrinted>2017-05-25T18:40:11Z</cp:lastPrinted>
  <dcterms:created xsi:type="dcterms:W3CDTF">2013-04-17T16:26:33Z</dcterms:created>
  <dcterms:modified xsi:type="dcterms:W3CDTF">2018-01-30T14:06:17Z</dcterms:modified>
</cp:coreProperties>
</file>