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.honos.col\GIT_FIN_22\GIT FINANCIERA 2022\INFORMES PÁGINA WEB\DSCI - UEJ 021402\5.5.2  Ejecución presupuestal\5.5.2A EJECUCION PRESUPUESTAL VIGENCIA 2022\"/>
    </mc:Choice>
  </mc:AlternateContent>
  <xr:revisionPtr revIDLastSave="0" documentId="13_ncr:1_{EA0C960C-A242-44CB-838E-9575D720A4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EN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G7" i="1"/>
  <c r="I12" i="1"/>
  <c r="L16" i="1"/>
  <c r="J16" i="1"/>
  <c r="G16" i="1"/>
  <c r="H16" i="1" s="1"/>
  <c r="F16" i="1"/>
  <c r="E16" i="1"/>
  <c r="D16" i="1"/>
  <c r="F7" i="1"/>
  <c r="M14" i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L7" i="1" l="1"/>
  <c r="I14" i="1"/>
  <c r="J7" i="1"/>
  <c r="E7" i="1"/>
  <c r="D7" i="1"/>
  <c r="I8" i="1"/>
  <c r="I9" i="1"/>
  <c r="I10" i="1"/>
  <c r="I11" i="1"/>
  <c r="I13" i="1"/>
  <c r="H7" i="1" l="1"/>
  <c r="K16" i="1"/>
  <c r="M16" i="1"/>
  <c r="K7" i="1"/>
  <c r="M7" i="1"/>
  <c r="I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<sst xmlns="http://schemas.openxmlformats.org/spreadsheetml/2006/main" count="48" uniqueCount="36">
  <si>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</si>
  <si>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</si>
  <si>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</si>
  <si>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</si>
  <si>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</si>
  <si>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</si>
  <si>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</si>
  <si>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</si>
  <si>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</si>
  <si>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</si>
  <si>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</si>
  <si>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</si>
  <si>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</si>
  <si>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</si>
  <si>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</si>
  <si>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</si>
  <si>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</si>
  <si>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</si>
  <si>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</si>
  <si>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</si>
  <si>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</si>
  <si>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</si>
  <si>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</si>
  <si>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</si>
  <si>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</si>
  <si>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</si>
  <si>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</si>
  <si>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ENERO 2022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</si>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</sst>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M1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27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28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34</v>
      </c>
      <c r="E6" s="39" t="s">
        <v>33</v>
      </c>
      <c r="F6" s="39" t="s">
        <v>35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1164800633</v>
      </c>
      <c r="H7" s="32">
        <f>+G7/D7</f>
        <v>0.35784965683563746</v>
      </c>
      <c r="I7" s="6">
        <f>+D7-G7</f>
        <v>2090199367</v>
      </c>
      <c r="J7" s="6">
        <f>SUM(J8:J13)</f>
        <v>114374857</v>
      </c>
      <c r="K7" s="32">
        <f>+J7/D7</f>
        <v>3.5138204915514594E-2</v>
      </c>
      <c r="L7" s="6">
        <f>SUM(L8:L13)</f>
        <v>114374857</v>
      </c>
      <c r="M7" s="32">
        <f>+L7/D7</f>
        <v>3.5138204915514594E-2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1176000000</v>
      </c>
      <c r="F8" s="6">
        <v>0</v>
      </c>
      <c r="G8" s="48">
        <v>68652012</v>
      </c>
      <c r="H8" s="49">
        <f t="shared" ref="H8:H14" si="0">+G8/D8</f>
        <v>5.8377561224489796E-2</v>
      </c>
      <c r="I8" s="48">
        <f t="shared" ref="I8:I14" si="1">+D8-G8</f>
        <v>1107347988</v>
      </c>
      <c r="J8" s="48">
        <v>68652012</v>
      </c>
      <c r="K8" s="49">
        <f t="shared" ref="K8:K14" si="2">+J8/D8</f>
        <v>5.8377561224489796E-2</v>
      </c>
      <c r="L8" s="48">
        <v>68652012</v>
      </c>
      <c r="M8" s="49">
        <f t="shared" ref="M8:M14" si="3">+L8/D8</f>
        <v>5.8377561224489796E-2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29764849</v>
      </c>
      <c r="H9" s="49">
        <f t="shared" si="0"/>
        <v>6.4565832971800435E-2</v>
      </c>
      <c r="I9" s="48">
        <f t="shared" si="1"/>
        <v>431235151</v>
      </c>
      <c r="J9" s="48">
        <v>29764849</v>
      </c>
      <c r="K9" s="49">
        <f t="shared" si="2"/>
        <v>6.4565832971800435E-2</v>
      </c>
      <c r="L9" s="48">
        <v>29764849</v>
      </c>
      <c r="M9" s="49">
        <f t="shared" si="3"/>
        <v>6.4565832971800435E-2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63000000</v>
      </c>
      <c r="F10" s="6">
        <v>0</v>
      </c>
      <c r="G10" s="48">
        <v>9820360</v>
      </c>
      <c r="H10" s="49">
        <f t="shared" si="0"/>
        <v>0.15587873015873016</v>
      </c>
      <c r="I10" s="48">
        <f t="shared" si="1"/>
        <v>53179640</v>
      </c>
      <c r="J10" s="48">
        <v>9820360</v>
      </c>
      <c r="K10" s="49">
        <f t="shared" si="2"/>
        <v>0.15587873015873016</v>
      </c>
      <c r="L10" s="48">
        <v>9820360</v>
      </c>
      <c r="M10" s="49">
        <f t="shared" si="3"/>
        <v>0.15587873015873016</v>
      </c>
    </row>
    <row r="11" spans="1:15" ht="15.75" thickBot="1" x14ac:dyDescent="0.3">
      <c r="A11" s="27" t="s">
        <v>29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1050425776</v>
      </c>
      <c r="H11" s="49">
        <f t="shared" si="0"/>
        <v>0.70262593712374577</v>
      </c>
      <c r="I11" s="48">
        <f t="shared" si="1"/>
        <v>444574224</v>
      </c>
      <c r="J11" s="48">
        <v>0</v>
      </c>
      <c r="K11" s="49">
        <f t="shared" si="2"/>
        <v>0</v>
      </c>
      <c r="L11" s="48">
        <v>0</v>
      </c>
      <c r="M11" s="49">
        <f t="shared" si="3"/>
        <v>0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6137636</v>
      </c>
      <c r="H12" s="49">
        <f t="shared" si="0"/>
        <v>0.12275272</v>
      </c>
      <c r="I12" s="48">
        <f t="shared" si="1"/>
        <v>43862364</v>
      </c>
      <c r="J12" s="48">
        <v>6137636</v>
      </c>
      <c r="K12" s="49">
        <f t="shared" si="2"/>
        <v>0.12275272</v>
      </c>
      <c r="L12" s="48">
        <v>6137636</v>
      </c>
      <c r="M12" s="49">
        <f t="shared" si="3"/>
        <v>0.12275272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0</v>
      </c>
      <c r="H13" s="49">
        <f t="shared" si="0"/>
        <v>0</v>
      </c>
      <c r="I13" s="48">
        <f t="shared" si="1"/>
        <v>10000000</v>
      </c>
      <c r="J13" s="48"/>
      <c r="K13" s="49">
        <f t="shared" si="2"/>
        <v>0</v>
      </c>
      <c r="L13" s="6"/>
      <c r="M13" s="49">
        <f t="shared" si="3"/>
        <v>0</v>
      </c>
    </row>
    <row r="14" spans="1:15" ht="30" x14ac:dyDescent="0.25">
      <c r="A14" s="38" t="s">
        <v>31</v>
      </c>
      <c r="B14" s="28">
        <v>11</v>
      </c>
      <c r="C14" s="29" t="s">
        <v>30</v>
      </c>
      <c r="D14" s="26">
        <v>400000000</v>
      </c>
      <c r="E14" s="26">
        <v>400000000</v>
      </c>
      <c r="F14" s="25"/>
      <c r="G14" s="6">
        <v>0</v>
      </c>
      <c r="H14" s="32">
        <f t="shared" si="0"/>
        <v>0</v>
      </c>
      <c r="I14" s="6">
        <f t="shared" si="1"/>
        <v>400000000</v>
      </c>
      <c r="J14" s="6">
        <v>0</v>
      </c>
      <c r="K14" s="32">
        <f t="shared" si="2"/>
        <v>0</v>
      </c>
      <c r="L14" s="6">
        <v>0</v>
      </c>
      <c r="M14" s="32">
        <f t="shared" si="3"/>
        <v>0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1164800633</v>
      </c>
      <c r="H16" s="44">
        <f>+G16/D16</f>
        <v>0.31868690369357044</v>
      </c>
      <c r="I16" s="43">
        <f>+D16-G16</f>
        <v>2490199367</v>
      </c>
      <c r="J16" s="43">
        <f>SUM(J8:J14)</f>
        <v>114374857</v>
      </c>
      <c r="K16" s="44">
        <f>+J16/D16</f>
        <v>3.1292710533515733E-2</v>
      </c>
      <c r="L16" s="43">
        <f>SUM(L8:L14)</f>
        <v>114374857</v>
      </c>
      <c r="M16" s="45">
        <f>+L16/D16</f>
        <v>3.1292710533515733E-2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32</v>
      </c>
      <c r="J19" s="21"/>
      <c r="K19" s="21"/>
      <c r="L19" s="22"/>
      <c r="M19" s="23"/>
      <c r="N19" s="24"/>
    </row>
  </sheetData>
  <sheetProtection algorithmName="SHA-512" hashValue="2uiXhfp7ZpLqWnvWHyWuWUhQUdXck5uBtd+nCgTQO1ptbLqeHYZ76kGfTNlFY5lwqgmGPZeh/vRpKz8rlj0yfQ==" saltValue="GT2iKSJ/GQum4NTYoZJYAg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cp:lastPrinted>2021-07-06T20:20:53Z</cp:lastPrinted>
  <dcterms:created xsi:type="dcterms:W3CDTF">2021-02-26T00:11:56Z</dcterms:created>
  <dcterms:modified xsi:type="dcterms:W3CDTF">2022-03-06T03:33:31Z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