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DSCI - UEJ 021402\5.5.2  Ejecución presupuestal\5.5.2B MODIFICACIONES PRESUPUESTALES 2022\"/>
    </mc:Choice>
  </mc:AlternateContent>
  <xr:revisionPtr revIDLastSave="0" documentId="13_ncr:1_{AA9DB921-CDF9-49A4-9318-3C75B818BE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4" l="1"/>
  <c r="M48" i="4" l="1"/>
  <c r="K32" i="4"/>
  <c r="J32" i="4"/>
  <c r="J36" i="4"/>
  <c r="M39" i="4"/>
  <c r="J44" i="4"/>
  <c r="J25" i="4"/>
  <c r="J17" i="4"/>
  <c r="J11" i="4"/>
  <c r="J10" i="4" s="1"/>
  <c r="J31" i="4" l="1"/>
  <c r="J30" i="4" s="1"/>
  <c r="J9" i="4"/>
  <c r="L44" i="4"/>
  <c r="L25" i="4"/>
  <c r="J8" i="4" l="1"/>
  <c r="L17" i="4"/>
  <c r="L11" i="4"/>
  <c r="L36" i="4"/>
  <c r="L32" i="4"/>
  <c r="K44" i="4"/>
  <c r="M44" i="4" s="1"/>
  <c r="K25" i="4"/>
  <c r="M25" i="4" s="1"/>
  <c r="K17" i="4"/>
  <c r="K11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5" i="4"/>
  <c r="M46" i="4"/>
  <c r="M33" i="4"/>
  <c r="M34" i="4"/>
  <c r="M35" i="4"/>
  <c r="M42" i="4"/>
  <c r="M40" i="4"/>
  <c r="M38" i="4"/>
  <c r="M43" i="4"/>
  <c r="M47" i="4"/>
  <c r="K36" i="4"/>
  <c r="K31" i="4" l="1"/>
  <c r="K30" i="4" s="1"/>
  <c r="M36" i="4"/>
  <c r="M17" i="4"/>
  <c r="L10" i="4"/>
  <c r="L9" i="4" s="1"/>
  <c r="M41" i="4"/>
  <c r="K10" i="4"/>
  <c r="L31" i="4"/>
  <c r="L30" i="4" s="1"/>
  <c r="M11" i="4"/>
  <c r="M32" i="4"/>
  <c r="K9" i="4" l="1"/>
  <c r="M9" i="4" s="1"/>
  <c r="M10" i="4"/>
  <c r="M30" i="4"/>
  <c r="L8" i="4"/>
  <c r="M31" i="4"/>
  <c r="K8" i="4"/>
  <c r="M8" i="4" s="1"/>
</calcChain>
</file>

<file path=xl/sharedStrings.xml><?xml version="1.0" encoding="utf-8"?>
<sst xmlns="http://schemas.openxmlformats.org/spreadsheetml/2006/main" count="303" uniqueCount="76">
  <si>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</si>
  <si>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</si>
  <si>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</si>
  <si>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</si>
  <si>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</si>
  <si>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</si>
  <si>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</si>
  <si>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</si>
  <si>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</si>
  <si>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</si>
  <si>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</si>
  <si>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</si>
  <si>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</si>
  <si>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</si>
  <si>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PRODUCTOS DE HORNOS DE COQUE; PRODUCTOS DE REFINACIÓN DE PETRÓLEO Y COMBUSTIBLE NUCLEAR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</si>
  <si>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</si>
  <si>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</si>
  <si>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</si>
  <si>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</si>
  <si>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SERVICIOS DE MANTENIMIENTO, REPARACIÓN E INSTALACIÓN (EXCEPTO SERVICIOS DE CONSTRUCCIÓN)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</si>
  <si>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</si>
  <si>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</si>
  <si>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</si>
  <si>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</si>
  <si>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</si>
  <si>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</si>
  <si>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</si>
  <si>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</si>
  <si>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</si>
  <si>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</si>
  <si>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</si>
  <si>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</si>
  <si>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</si>
  <si>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</si>
  <si>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</si>
  <si>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</si>
  <si>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</si>
  <si>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</si>
  <si>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</si>
  <si>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</si>
  <si>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</si>
  <si>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</si>
  <si>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</si>
  <si>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</si>
  <si>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</si>
  <si>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</si>
  <si>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</si>
  <si>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</si>
  <si>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</si>
  <si>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</si>
  <si>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</si>
  <si>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</si>
  <si>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</si>
  <si>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UNIDAD EJECUTORA 02-14-02 – AJUSTE RUBROS DESAGREGADOS VIGENCIA 2022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</si>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</sst>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8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8" fontId="4" fillId="0" borderId="2" xfId="0" applyNumberFormat="1" applyFont="1" applyFill="1" applyBorder="1" applyAlignment="1">
      <alignment horizontal="right" vertical="center" wrapText="1"/>
    </xf>
    <xf numFmtId="17" fontId="1" fillId="0" borderId="0" xfId="0" applyNumberFormat="1" applyFont="1" applyFill="1" applyBorder="1"/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2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J8" sqref="J8"/>
    </sheetView>
  </sheetViews>
  <sheetFormatPr baseColWidth="10" defaultRowHeight="15" x14ac:dyDescent="0.25"/>
  <cols>
    <col min="1" max="1" width="7.42578125" customWidth="1"/>
    <col min="2" max="2" width="6.7109375" customWidth="1"/>
    <col min="3" max="3" width="8.28515625" customWidth="1"/>
    <col min="4" max="4" width="6.4257812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19.5" x14ac:dyDescent="0.3">
      <c r="A2" s="27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</row>
    <row r="4" spans="1:13" x14ac:dyDescent="0.25">
      <c r="A4" s="31" t="s">
        <v>53</v>
      </c>
      <c r="B4" s="32"/>
      <c r="C4" s="32"/>
      <c r="D4" s="32"/>
      <c r="E4" s="32"/>
      <c r="F4" s="32"/>
      <c r="G4" s="32"/>
      <c r="H4" s="32"/>
      <c r="I4" s="32"/>
      <c r="J4" s="32"/>
      <c r="K4" s="13"/>
    </row>
    <row r="5" spans="1:13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3" ht="22.5" customHeight="1" x14ac:dyDescent="0.25">
      <c r="A6" s="33" t="s">
        <v>0</v>
      </c>
      <c r="B6" s="33" t="s">
        <v>46</v>
      </c>
      <c r="C6" s="23" t="s">
        <v>47</v>
      </c>
      <c r="D6" s="33" t="s">
        <v>48</v>
      </c>
      <c r="E6" s="33" t="s">
        <v>1</v>
      </c>
      <c r="F6" s="23" t="s">
        <v>26</v>
      </c>
      <c r="G6" s="33" t="s">
        <v>49</v>
      </c>
      <c r="H6" s="33" t="s">
        <v>50</v>
      </c>
      <c r="I6" s="25" t="s">
        <v>27</v>
      </c>
      <c r="J6" s="25" t="s">
        <v>40</v>
      </c>
      <c r="K6" s="29" t="s">
        <v>41</v>
      </c>
      <c r="L6" s="30"/>
      <c r="M6" s="25" t="s">
        <v>44</v>
      </c>
    </row>
    <row r="7" spans="1:13" x14ac:dyDescent="0.25">
      <c r="A7" s="34"/>
      <c r="B7" s="34"/>
      <c r="C7" s="23" t="s">
        <v>46</v>
      </c>
      <c r="D7" s="34"/>
      <c r="E7" s="34"/>
      <c r="F7" s="23" t="s">
        <v>1</v>
      </c>
      <c r="G7" s="34"/>
      <c r="H7" s="34"/>
      <c r="I7" s="26"/>
      <c r="J7" s="26"/>
      <c r="K7" s="24" t="s">
        <v>42</v>
      </c>
      <c r="L7" s="24" t="s">
        <v>43</v>
      </c>
      <c r="M7" s="26"/>
    </row>
    <row r="8" spans="1:13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28</v>
      </c>
      <c r="J8" s="12">
        <f>+J9+J30+J44+J47</f>
        <v>3255000000</v>
      </c>
      <c r="K8" s="12">
        <f>+K9+K30</f>
        <v>34000000</v>
      </c>
      <c r="L8" s="12">
        <f>+L9+L30</f>
        <v>34000000</v>
      </c>
      <c r="M8" s="12">
        <f>+J8-K8+L8</f>
        <v>3255000000</v>
      </c>
    </row>
    <row r="9" spans="1:13" ht="15.75" thickBot="1" x14ac:dyDescent="0.3">
      <c r="A9" s="16" t="s">
        <v>2</v>
      </c>
      <c r="B9" s="17" t="s">
        <v>52</v>
      </c>
      <c r="C9" s="18"/>
      <c r="D9" s="18"/>
      <c r="E9" s="18"/>
      <c r="F9" s="18"/>
      <c r="G9" s="18">
        <v>10</v>
      </c>
      <c r="H9" s="18" t="s">
        <v>29</v>
      </c>
      <c r="I9" s="19" t="s">
        <v>30</v>
      </c>
      <c r="J9" s="20">
        <f>+J10+J17+J25</f>
        <v>1700000000</v>
      </c>
      <c r="K9" s="20">
        <f>+K10+K11</f>
        <v>0</v>
      </c>
      <c r="L9" s="20">
        <f>+L10+L11</f>
        <v>0</v>
      </c>
      <c r="M9" s="20">
        <f>+J9-K9+L9</f>
        <v>1700000000</v>
      </c>
    </row>
    <row r="10" spans="1:13" ht="15.75" thickBot="1" x14ac:dyDescent="0.3">
      <c r="A10" s="16" t="s">
        <v>2</v>
      </c>
      <c r="B10" s="17" t="s">
        <v>52</v>
      </c>
      <c r="C10" s="17" t="s">
        <v>52</v>
      </c>
      <c r="D10" s="17" t="s">
        <v>52</v>
      </c>
      <c r="E10" s="18"/>
      <c r="F10" s="18"/>
      <c r="G10" s="18">
        <v>10</v>
      </c>
      <c r="H10" s="18" t="s">
        <v>29</v>
      </c>
      <c r="I10" s="19" t="s">
        <v>21</v>
      </c>
      <c r="J10" s="20">
        <f>+J11</f>
        <v>1176000000</v>
      </c>
      <c r="K10" s="20">
        <f>+K11+K17+K25+K44</f>
        <v>0</v>
      </c>
      <c r="L10" s="20">
        <f>+L11+L17+L25+L44</f>
        <v>0</v>
      </c>
      <c r="M10" s="20">
        <f>+J10-K10+L10</f>
        <v>1176000000</v>
      </c>
    </row>
    <row r="11" spans="1:13" ht="15.75" thickBot="1" x14ac:dyDescent="0.3">
      <c r="A11" s="16" t="s">
        <v>2</v>
      </c>
      <c r="B11" s="17" t="s">
        <v>52</v>
      </c>
      <c r="C11" s="17" t="s">
        <v>52</v>
      </c>
      <c r="D11" s="17" t="s">
        <v>52</v>
      </c>
      <c r="E11" s="17" t="s">
        <v>62</v>
      </c>
      <c r="F11" s="18"/>
      <c r="G11" s="18">
        <v>10</v>
      </c>
      <c r="H11" s="18" t="s">
        <v>29</v>
      </c>
      <c r="I11" s="19" t="s">
        <v>22</v>
      </c>
      <c r="J11" s="20">
        <f>SUM(J12:J16)</f>
        <v>1176000000</v>
      </c>
      <c r="K11" s="20">
        <f>SUM(K12:K16)</f>
        <v>0</v>
      </c>
      <c r="L11" s="20">
        <f>SUM(L12:L16)</f>
        <v>0</v>
      </c>
      <c r="M11" s="20">
        <f t="shared" ref="M11:M47" si="0">+J11-K11+L11</f>
        <v>1176000000</v>
      </c>
    </row>
    <row r="12" spans="1:13" ht="15.75" thickBot="1" x14ac:dyDescent="0.3">
      <c r="A12" s="4" t="s">
        <v>2</v>
      </c>
      <c r="B12" s="5" t="s">
        <v>52</v>
      </c>
      <c r="C12" s="5" t="s">
        <v>52</v>
      </c>
      <c r="D12" s="5" t="s">
        <v>52</v>
      </c>
      <c r="E12" s="14" t="s">
        <v>62</v>
      </c>
      <c r="F12" s="14" t="s">
        <v>62</v>
      </c>
      <c r="G12" s="5">
        <v>10</v>
      </c>
      <c r="H12" s="5" t="s">
        <v>29</v>
      </c>
      <c r="I12" s="6" t="s">
        <v>3</v>
      </c>
      <c r="J12" s="7">
        <v>963000000</v>
      </c>
      <c r="K12" s="7"/>
      <c r="L12" s="7"/>
      <c r="M12" s="7">
        <f t="shared" si="0"/>
        <v>963000000</v>
      </c>
    </row>
    <row r="13" spans="1:13" ht="15.75" thickBot="1" x14ac:dyDescent="0.3">
      <c r="A13" s="4" t="s">
        <v>2</v>
      </c>
      <c r="B13" s="5" t="s">
        <v>52</v>
      </c>
      <c r="C13" s="5" t="s">
        <v>52</v>
      </c>
      <c r="D13" s="5" t="s">
        <v>52</v>
      </c>
      <c r="E13" s="14" t="s">
        <v>62</v>
      </c>
      <c r="F13" s="14" t="s">
        <v>60</v>
      </c>
      <c r="G13" s="5">
        <v>10</v>
      </c>
      <c r="H13" s="5" t="s">
        <v>29</v>
      </c>
      <c r="I13" s="6" t="s">
        <v>4</v>
      </c>
      <c r="J13" s="7">
        <v>44000000</v>
      </c>
      <c r="K13" s="7"/>
      <c r="L13" s="7"/>
      <c r="M13" s="7">
        <f t="shared" si="0"/>
        <v>44000000</v>
      </c>
    </row>
    <row r="14" spans="1:13" ht="15.75" thickBot="1" x14ac:dyDescent="0.3">
      <c r="A14" s="4" t="s">
        <v>2</v>
      </c>
      <c r="B14" s="5" t="s">
        <v>52</v>
      </c>
      <c r="C14" s="5" t="s">
        <v>52</v>
      </c>
      <c r="D14" s="5" t="s">
        <v>52</v>
      </c>
      <c r="E14" s="14" t="s">
        <v>62</v>
      </c>
      <c r="F14" s="14" t="s">
        <v>59</v>
      </c>
      <c r="G14" s="5">
        <v>10</v>
      </c>
      <c r="H14" s="5" t="s">
        <v>29</v>
      </c>
      <c r="I14" s="6" t="s">
        <v>5</v>
      </c>
      <c r="J14" s="7">
        <v>30000000</v>
      </c>
      <c r="K14" s="7"/>
      <c r="L14" s="7"/>
      <c r="M14" s="7">
        <f t="shared" si="0"/>
        <v>30000000</v>
      </c>
    </row>
    <row r="15" spans="1:13" ht="15.75" thickBot="1" x14ac:dyDescent="0.3">
      <c r="A15" s="4" t="s">
        <v>2</v>
      </c>
      <c r="B15" s="5" t="s">
        <v>52</v>
      </c>
      <c r="C15" s="5" t="s">
        <v>52</v>
      </c>
      <c r="D15" s="5" t="s">
        <v>52</v>
      </c>
      <c r="E15" s="14" t="s">
        <v>62</v>
      </c>
      <c r="F15" s="14" t="s">
        <v>67</v>
      </c>
      <c r="G15" s="5">
        <v>10</v>
      </c>
      <c r="H15" s="5" t="s">
        <v>29</v>
      </c>
      <c r="I15" s="6" t="s">
        <v>6</v>
      </c>
      <c r="J15" s="7">
        <v>94000000</v>
      </c>
      <c r="K15" s="7"/>
      <c r="L15" s="7"/>
      <c r="M15" s="7">
        <f t="shared" si="0"/>
        <v>94000000</v>
      </c>
    </row>
    <row r="16" spans="1:13" ht="15.75" thickBot="1" x14ac:dyDescent="0.3">
      <c r="A16" s="4" t="s">
        <v>2</v>
      </c>
      <c r="B16" s="5" t="s">
        <v>52</v>
      </c>
      <c r="C16" s="5" t="s">
        <v>52</v>
      </c>
      <c r="D16" s="5" t="s">
        <v>52</v>
      </c>
      <c r="E16" s="14" t="s">
        <v>62</v>
      </c>
      <c r="F16" s="14" t="s">
        <v>57</v>
      </c>
      <c r="G16" s="5">
        <v>10</v>
      </c>
      <c r="H16" s="5" t="s">
        <v>29</v>
      </c>
      <c r="I16" s="6" t="s">
        <v>7</v>
      </c>
      <c r="J16" s="7">
        <v>45000000</v>
      </c>
      <c r="K16" s="7"/>
      <c r="L16" s="7"/>
      <c r="M16" s="7">
        <f t="shared" si="0"/>
        <v>45000000</v>
      </c>
    </row>
    <row r="17" spans="1:13" ht="23.25" thickBot="1" x14ac:dyDescent="0.3">
      <c r="A17" s="16" t="s">
        <v>2</v>
      </c>
      <c r="B17" s="17" t="s">
        <v>52</v>
      </c>
      <c r="C17" s="17" t="s">
        <v>52</v>
      </c>
      <c r="D17" s="17" t="s">
        <v>55</v>
      </c>
      <c r="E17" s="21"/>
      <c r="F17" s="21"/>
      <c r="G17" s="18">
        <v>10</v>
      </c>
      <c r="H17" s="18" t="s">
        <v>29</v>
      </c>
      <c r="I17" s="19" t="s">
        <v>69</v>
      </c>
      <c r="J17" s="20">
        <f>SUM(J18:J24)</f>
        <v>461000000</v>
      </c>
      <c r="K17" s="20">
        <f>SUM(K18:K24)</f>
        <v>0</v>
      </c>
      <c r="L17" s="20">
        <f>SUM(L18:L24)</f>
        <v>0</v>
      </c>
      <c r="M17" s="20">
        <f t="shared" si="0"/>
        <v>461000000</v>
      </c>
    </row>
    <row r="18" spans="1:13" ht="23.25" thickBot="1" x14ac:dyDescent="0.3">
      <c r="A18" s="4" t="s">
        <v>2</v>
      </c>
      <c r="B18" s="5" t="s">
        <v>52</v>
      </c>
      <c r="C18" s="5" t="s">
        <v>52</v>
      </c>
      <c r="D18" s="14" t="s">
        <v>55</v>
      </c>
      <c r="E18" s="14" t="s">
        <v>62</v>
      </c>
      <c r="F18" s="5"/>
      <c r="G18" s="5">
        <v>10</v>
      </c>
      <c r="H18" s="5" t="s">
        <v>29</v>
      </c>
      <c r="I18" s="6" t="s">
        <v>70</v>
      </c>
      <c r="J18" s="7">
        <v>135000000</v>
      </c>
      <c r="K18" s="7"/>
      <c r="L18" s="7"/>
      <c r="M18" s="7">
        <f t="shared" si="0"/>
        <v>135000000</v>
      </c>
    </row>
    <row r="19" spans="1:13" ht="23.25" thickBot="1" x14ac:dyDescent="0.3">
      <c r="A19" s="4" t="s">
        <v>2</v>
      </c>
      <c r="B19" s="5" t="s">
        <v>52</v>
      </c>
      <c r="C19" s="5" t="s">
        <v>52</v>
      </c>
      <c r="D19" s="14" t="s">
        <v>55</v>
      </c>
      <c r="E19" s="14" t="s">
        <v>68</v>
      </c>
      <c r="F19" s="5"/>
      <c r="G19" s="5">
        <v>10</v>
      </c>
      <c r="H19" s="5" t="s">
        <v>29</v>
      </c>
      <c r="I19" s="6" t="s">
        <v>71</v>
      </c>
      <c r="J19" s="7">
        <v>98000000</v>
      </c>
      <c r="K19" s="7"/>
      <c r="L19" s="7"/>
      <c r="M19" s="7">
        <f t="shared" si="0"/>
        <v>98000000</v>
      </c>
    </row>
    <row r="20" spans="1:13" ht="15.75" thickBot="1" x14ac:dyDescent="0.3">
      <c r="A20" s="4" t="s">
        <v>2</v>
      </c>
      <c r="B20" s="5" t="s">
        <v>52</v>
      </c>
      <c r="C20" s="5" t="s">
        <v>52</v>
      </c>
      <c r="D20" s="14" t="s">
        <v>55</v>
      </c>
      <c r="E20" s="14" t="s">
        <v>61</v>
      </c>
      <c r="F20" s="5"/>
      <c r="G20" s="5">
        <v>10</v>
      </c>
      <c r="H20" s="5" t="s">
        <v>29</v>
      </c>
      <c r="I20" s="6" t="s">
        <v>8</v>
      </c>
      <c r="J20" s="7">
        <v>112000000</v>
      </c>
      <c r="K20" s="7"/>
      <c r="L20" s="7"/>
      <c r="M20" s="7">
        <f t="shared" si="0"/>
        <v>112000000</v>
      </c>
    </row>
    <row r="21" spans="1:13" ht="23.25" thickBot="1" x14ac:dyDescent="0.3">
      <c r="A21" s="4" t="s">
        <v>2</v>
      </c>
      <c r="B21" s="5" t="s">
        <v>52</v>
      </c>
      <c r="C21" s="5" t="s">
        <v>52</v>
      </c>
      <c r="D21" s="14" t="s">
        <v>55</v>
      </c>
      <c r="E21" s="14" t="s">
        <v>63</v>
      </c>
      <c r="F21" s="5"/>
      <c r="G21" s="5">
        <v>10</v>
      </c>
      <c r="H21" s="5" t="s">
        <v>29</v>
      </c>
      <c r="I21" s="6" t="s">
        <v>72</v>
      </c>
      <c r="J21" s="7">
        <v>49000000</v>
      </c>
      <c r="K21" s="7"/>
      <c r="L21" s="7"/>
      <c r="M21" s="7">
        <f t="shared" si="0"/>
        <v>49000000</v>
      </c>
    </row>
    <row r="22" spans="1:13" ht="23.25" thickBot="1" x14ac:dyDescent="0.3">
      <c r="A22" s="4" t="s">
        <v>2</v>
      </c>
      <c r="B22" s="5" t="s">
        <v>52</v>
      </c>
      <c r="C22" s="5" t="s">
        <v>52</v>
      </c>
      <c r="D22" s="14" t="s">
        <v>55</v>
      </c>
      <c r="E22" s="14" t="s">
        <v>65</v>
      </c>
      <c r="F22" s="5"/>
      <c r="G22" s="5">
        <v>10</v>
      </c>
      <c r="H22" s="5" t="s">
        <v>29</v>
      </c>
      <c r="I22" s="6" t="s">
        <v>9</v>
      </c>
      <c r="J22" s="7">
        <v>8000000</v>
      </c>
      <c r="K22" s="7"/>
      <c r="L22" s="7"/>
      <c r="M22" s="7">
        <f t="shared" si="0"/>
        <v>8000000</v>
      </c>
    </row>
    <row r="23" spans="1:13" ht="15.75" thickBot="1" x14ac:dyDescent="0.3">
      <c r="A23" s="4" t="s">
        <v>2</v>
      </c>
      <c r="B23" s="5" t="s">
        <v>52</v>
      </c>
      <c r="C23" s="5" t="s">
        <v>52</v>
      </c>
      <c r="D23" s="14" t="s">
        <v>55</v>
      </c>
      <c r="E23" s="14" t="s">
        <v>60</v>
      </c>
      <c r="F23" s="5"/>
      <c r="G23" s="5">
        <v>10</v>
      </c>
      <c r="H23" s="5" t="s">
        <v>29</v>
      </c>
      <c r="I23" s="6" t="s">
        <v>10</v>
      </c>
      <c r="J23" s="7">
        <v>35000000</v>
      </c>
      <c r="K23" s="7"/>
      <c r="L23" s="7"/>
      <c r="M23" s="7">
        <f t="shared" si="0"/>
        <v>35000000</v>
      </c>
    </row>
    <row r="24" spans="1:13" ht="15.75" thickBot="1" x14ac:dyDescent="0.3">
      <c r="A24" s="4" t="s">
        <v>2</v>
      </c>
      <c r="B24" s="5" t="s">
        <v>52</v>
      </c>
      <c r="C24" s="5" t="s">
        <v>52</v>
      </c>
      <c r="D24" s="14" t="s">
        <v>55</v>
      </c>
      <c r="E24" s="14" t="s">
        <v>59</v>
      </c>
      <c r="F24" s="5"/>
      <c r="G24" s="5">
        <v>10</v>
      </c>
      <c r="H24" s="5" t="s">
        <v>29</v>
      </c>
      <c r="I24" s="6" t="s">
        <v>11</v>
      </c>
      <c r="J24" s="7">
        <v>24000000</v>
      </c>
      <c r="K24" s="7"/>
      <c r="L24" s="7"/>
      <c r="M24" s="7">
        <f t="shared" si="0"/>
        <v>24000000</v>
      </c>
    </row>
    <row r="25" spans="1:13" ht="23.25" thickBot="1" x14ac:dyDescent="0.3">
      <c r="A25" s="16" t="s">
        <v>2</v>
      </c>
      <c r="B25" s="17" t="s">
        <v>52</v>
      </c>
      <c r="C25" s="17" t="s">
        <v>52</v>
      </c>
      <c r="D25" s="17" t="s">
        <v>54</v>
      </c>
      <c r="E25" s="18"/>
      <c r="F25" s="18"/>
      <c r="G25" s="18">
        <v>10</v>
      </c>
      <c r="H25" s="18" t="s">
        <v>29</v>
      </c>
      <c r="I25" s="19" t="s">
        <v>23</v>
      </c>
      <c r="J25" s="20">
        <f>SUM(J26:J29)</f>
        <v>63000000</v>
      </c>
      <c r="K25" s="20">
        <f>SUM(K26:K29)</f>
        <v>0</v>
      </c>
      <c r="L25" s="20">
        <f>SUM(L26:L29)</f>
        <v>0</v>
      </c>
      <c r="M25" s="20">
        <f t="shared" si="0"/>
        <v>63000000</v>
      </c>
    </row>
    <row r="26" spans="1:13" ht="15.75" thickBot="1" x14ac:dyDescent="0.3">
      <c r="A26" s="4" t="s">
        <v>2</v>
      </c>
      <c r="B26" s="5" t="s">
        <v>52</v>
      </c>
      <c r="C26" s="5" t="s">
        <v>52</v>
      </c>
      <c r="D26" s="14" t="s">
        <v>54</v>
      </c>
      <c r="E26" s="14" t="s">
        <v>62</v>
      </c>
      <c r="F26" s="14" t="s">
        <v>62</v>
      </c>
      <c r="G26" s="5">
        <v>10</v>
      </c>
      <c r="H26" s="5" t="s">
        <v>29</v>
      </c>
      <c r="I26" s="6" t="s">
        <v>74</v>
      </c>
      <c r="J26" s="7">
        <v>13000000</v>
      </c>
      <c r="K26" s="7"/>
      <c r="L26" s="7"/>
      <c r="M26" s="7">
        <f t="shared" si="0"/>
        <v>13000000</v>
      </c>
    </row>
    <row r="27" spans="1:13" ht="15.75" thickBot="1" x14ac:dyDescent="0.3">
      <c r="A27" s="4" t="s">
        <v>2</v>
      </c>
      <c r="B27" s="5" t="s">
        <v>52</v>
      </c>
      <c r="C27" s="5" t="s">
        <v>52</v>
      </c>
      <c r="D27" s="14" t="s">
        <v>54</v>
      </c>
      <c r="E27" s="14" t="s">
        <v>62</v>
      </c>
      <c r="F27" s="14" t="s">
        <v>68</v>
      </c>
      <c r="G27" s="5">
        <v>10</v>
      </c>
      <c r="H27" s="5" t="s">
        <v>29</v>
      </c>
      <c r="I27" s="6" t="s">
        <v>31</v>
      </c>
      <c r="J27" s="7">
        <v>2000000</v>
      </c>
      <c r="K27" s="7"/>
      <c r="L27" s="7"/>
      <c r="M27" s="7">
        <f t="shared" si="0"/>
        <v>2000000</v>
      </c>
    </row>
    <row r="28" spans="1:13" ht="15.75" thickBot="1" x14ac:dyDescent="0.3">
      <c r="A28" s="4" t="s">
        <v>2</v>
      </c>
      <c r="B28" s="5" t="s">
        <v>52</v>
      </c>
      <c r="C28" s="5" t="s">
        <v>52</v>
      </c>
      <c r="D28" s="14" t="s">
        <v>54</v>
      </c>
      <c r="E28" s="14" t="s">
        <v>62</v>
      </c>
      <c r="F28" s="14" t="s">
        <v>61</v>
      </c>
      <c r="G28" s="5">
        <v>10</v>
      </c>
      <c r="H28" s="5" t="s">
        <v>29</v>
      </c>
      <c r="I28" s="6" t="s">
        <v>12</v>
      </c>
      <c r="J28" s="7">
        <v>6000000</v>
      </c>
      <c r="K28" s="7"/>
      <c r="L28" s="7"/>
      <c r="M28" s="7">
        <f t="shared" si="0"/>
        <v>6000000</v>
      </c>
    </row>
    <row r="29" spans="1:13" ht="15.75" thickBot="1" x14ac:dyDescent="0.3">
      <c r="A29" s="4" t="s">
        <v>2</v>
      </c>
      <c r="B29" s="5" t="s">
        <v>52</v>
      </c>
      <c r="C29" s="5" t="s">
        <v>52</v>
      </c>
      <c r="D29" s="14" t="s">
        <v>54</v>
      </c>
      <c r="E29" s="14" t="s">
        <v>68</v>
      </c>
      <c r="F29" s="5"/>
      <c r="G29" s="5">
        <v>10</v>
      </c>
      <c r="H29" s="5" t="s">
        <v>29</v>
      </c>
      <c r="I29" s="6" t="s">
        <v>13</v>
      </c>
      <c r="J29" s="7">
        <v>42000000</v>
      </c>
      <c r="K29" s="7"/>
      <c r="L29" s="7"/>
      <c r="M29" s="7">
        <f t="shared" si="0"/>
        <v>42000000</v>
      </c>
    </row>
    <row r="30" spans="1:13" ht="15.75" thickBot="1" x14ac:dyDescent="0.3">
      <c r="A30" s="16" t="s">
        <v>2</v>
      </c>
      <c r="B30" s="17" t="s">
        <v>55</v>
      </c>
      <c r="C30" s="18"/>
      <c r="D30" s="18"/>
      <c r="E30" s="18"/>
      <c r="F30" s="18"/>
      <c r="G30" s="18">
        <v>10</v>
      </c>
      <c r="H30" s="18" t="s">
        <v>29</v>
      </c>
      <c r="I30" s="22" t="s">
        <v>35</v>
      </c>
      <c r="J30" s="20">
        <f>+J31</f>
        <v>1495000000</v>
      </c>
      <c r="K30" s="20">
        <f>+K31</f>
        <v>34000000</v>
      </c>
      <c r="L30" s="20">
        <f>+L31</f>
        <v>34000000</v>
      </c>
      <c r="M30" s="20">
        <f>+J30-K30+L30</f>
        <v>1495000000</v>
      </c>
    </row>
    <row r="31" spans="1:13" ht="15.75" thickBot="1" x14ac:dyDescent="0.3">
      <c r="A31" s="16" t="s">
        <v>2</v>
      </c>
      <c r="B31" s="17" t="s">
        <v>55</v>
      </c>
      <c r="C31" s="17" t="s">
        <v>55</v>
      </c>
      <c r="D31" s="18"/>
      <c r="E31" s="18"/>
      <c r="F31" s="18"/>
      <c r="G31" s="18">
        <v>10</v>
      </c>
      <c r="H31" s="18" t="s">
        <v>29</v>
      </c>
      <c r="I31" s="22" t="s">
        <v>75</v>
      </c>
      <c r="J31" s="20">
        <f>+J32+J36</f>
        <v>1495000000</v>
      </c>
      <c r="K31" s="20">
        <f>+K32+K36</f>
        <v>34000000</v>
      </c>
      <c r="L31" s="20">
        <f>+L32+L36</f>
        <v>34000000</v>
      </c>
      <c r="M31" s="20">
        <f t="shared" si="0"/>
        <v>1495000000</v>
      </c>
    </row>
    <row r="32" spans="1:13" ht="15.75" thickBot="1" x14ac:dyDescent="0.3">
      <c r="A32" s="16" t="s">
        <v>2</v>
      </c>
      <c r="B32" s="17" t="s">
        <v>55</v>
      </c>
      <c r="C32" s="17" t="s">
        <v>55</v>
      </c>
      <c r="D32" s="17" t="s">
        <v>52</v>
      </c>
      <c r="E32" s="18"/>
      <c r="F32" s="18"/>
      <c r="G32" s="18">
        <v>10</v>
      </c>
      <c r="H32" s="18" t="s">
        <v>29</v>
      </c>
      <c r="I32" s="22" t="s">
        <v>24</v>
      </c>
      <c r="J32" s="20">
        <f>SUM(J33:J35)</f>
        <v>155170562</v>
      </c>
      <c r="K32" s="20">
        <f>SUM(K33:K35)</f>
        <v>30000000</v>
      </c>
      <c r="L32" s="20">
        <f>SUM(L33:L35)</f>
        <v>0</v>
      </c>
      <c r="M32" s="20">
        <f t="shared" si="0"/>
        <v>125170562</v>
      </c>
    </row>
    <row r="33" spans="1:13" ht="34.5" thickBot="1" x14ac:dyDescent="0.3">
      <c r="A33" s="4" t="s">
        <v>2</v>
      </c>
      <c r="B33" s="14" t="s">
        <v>55</v>
      </c>
      <c r="C33" s="14" t="s">
        <v>55</v>
      </c>
      <c r="D33" s="14" t="s">
        <v>52</v>
      </c>
      <c r="E33" s="14" t="s">
        <v>61</v>
      </c>
      <c r="F33" s="14" t="s">
        <v>61</v>
      </c>
      <c r="G33" s="5">
        <v>10</v>
      </c>
      <c r="H33" s="5" t="s">
        <v>29</v>
      </c>
      <c r="I33" s="6" t="s">
        <v>14</v>
      </c>
      <c r="J33" s="7">
        <v>4170562</v>
      </c>
      <c r="K33" s="7"/>
      <c r="L33" s="7"/>
      <c r="M33" s="7">
        <f t="shared" si="0"/>
        <v>4170562</v>
      </c>
    </row>
    <row r="34" spans="1:13" ht="34.5" thickBot="1" x14ac:dyDescent="0.3">
      <c r="A34" s="4" t="s">
        <v>2</v>
      </c>
      <c r="B34" s="14" t="s">
        <v>55</v>
      </c>
      <c r="C34" s="14" t="s">
        <v>55</v>
      </c>
      <c r="D34" s="14" t="s">
        <v>52</v>
      </c>
      <c r="E34" s="14" t="s">
        <v>61</v>
      </c>
      <c r="F34" s="14" t="s">
        <v>65</v>
      </c>
      <c r="G34" s="5">
        <v>10</v>
      </c>
      <c r="H34" s="5" t="s">
        <v>29</v>
      </c>
      <c r="I34" s="6" t="s">
        <v>45</v>
      </c>
      <c r="J34" s="7">
        <v>5000000</v>
      </c>
      <c r="K34" s="7"/>
      <c r="L34" s="7"/>
      <c r="M34" s="7">
        <f t="shared" si="0"/>
        <v>5000000</v>
      </c>
    </row>
    <row r="35" spans="1:13" ht="23.25" thickBot="1" x14ac:dyDescent="0.3">
      <c r="A35" s="4" t="s">
        <v>2</v>
      </c>
      <c r="B35" s="14" t="s">
        <v>55</v>
      </c>
      <c r="C35" s="14" t="s">
        <v>55</v>
      </c>
      <c r="D35" s="14" t="s">
        <v>52</v>
      </c>
      <c r="E35" s="14" t="s">
        <v>63</v>
      </c>
      <c r="F35" s="14" t="s">
        <v>59</v>
      </c>
      <c r="G35" s="5">
        <v>10</v>
      </c>
      <c r="H35" s="5" t="s">
        <v>29</v>
      </c>
      <c r="I35" s="6" t="s">
        <v>36</v>
      </c>
      <c r="J35" s="7">
        <v>146000000</v>
      </c>
      <c r="K35" s="7">
        <v>30000000</v>
      </c>
      <c r="L35" s="7"/>
      <c r="M35" s="7">
        <f t="shared" si="0"/>
        <v>116000000</v>
      </c>
    </row>
    <row r="36" spans="1:13" ht="15.75" thickBot="1" x14ac:dyDescent="0.3">
      <c r="A36" s="16" t="s">
        <v>2</v>
      </c>
      <c r="B36" s="17" t="s">
        <v>55</v>
      </c>
      <c r="C36" s="17" t="s">
        <v>55</v>
      </c>
      <c r="D36" s="17" t="s">
        <v>55</v>
      </c>
      <c r="E36" s="18"/>
      <c r="F36" s="18"/>
      <c r="G36" s="18">
        <v>10</v>
      </c>
      <c r="H36" s="18" t="s">
        <v>29</v>
      </c>
      <c r="I36" s="22" t="s">
        <v>25</v>
      </c>
      <c r="J36" s="20">
        <f>SUM(J37:J43)</f>
        <v>1339829438</v>
      </c>
      <c r="K36" s="20">
        <f>SUM(K37:K43)</f>
        <v>4000000</v>
      </c>
      <c r="L36" s="20">
        <f>SUM(L37:L43)</f>
        <v>34000000</v>
      </c>
      <c r="M36" s="20">
        <f>+J36-K36+L36</f>
        <v>1369829438</v>
      </c>
    </row>
    <row r="37" spans="1:13" ht="15.75" thickBot="1" x14ac:dyDescent="0.3">
      <c r="A37" s="4" t="s">
        <v>2</v>
      </c>
      <c r="B37" s="14" t="s">
        <v>55</v>
      </c>
      <c r="C37" s="14" t="s">
        <v>55</v>
      </c>
      <c r="D37" s="14" t="s">
        <v>55</v>
      </c>
      <c r="E37" s="14" t="s">
        <v>60</v>
      </c>
      <c r="F37" s="14" t="s">
        <v>63</v>
      </c>
      <c r="G37" s="5">
        <v>10</v>
      </c>
      <c r="H37" s="5" t="s">
        <v>29</v>
      </c>
      <c r="I37" s="6" t="s">
        <v>37</v>
      </c>
      <c r="J37" s="7">
        <v>142421956</v>
      </c>
      <c r="K37" s="7"/>
      <c r="L37" s="7">
        <v>33000000</v>
      </c>
      <c r="M37" s="7">
        <f>+J37-K37+L37</f>
        <v>175421956</v>
      </c>
    </row>
    <row r="38" spans="1:13" ht="15.75" thickBot="1" x14ac:dyDescent="0.3">
      <c r="A38" s="4" t="s">
        <v>2</v>
      </c>
      <c r="B38" s="14" t="s">
        <v>55</v>
      </c>
      <c r="C38" s="14" t="s">
        <v>55</v>
      </c>
      <c r="D38" s="14" t="s">
        <v>55</v>
      </c>
      <c r="E38" s="14" t="s">
        <v>60</v>
      </c>
      <c r="F38" s="14" t="s">
        <v>59</v>
      </c>
      <c r="G38" s="5">
        <v>10</v>
      </c>
      <c r="H38" s="5" t="s">
        <v>29</v>
      </c>
      <c r="I38" s="6" t="s">
        <v>15</v>
      </c>
      <c r="J38" s="7">
        <v>0</v>
      </c>
      <c r="K38" s="7"/>
      <c r="L38" s="7">
        <v>1000000</v>
      </c>
      <c r="M38" s="7">
        <f>+J38-K38+L38</f>
        <v>1000000</v>
      </c>
    </row>
    <row r="39" spans="1:13" ht="15.75" thickBot="1" x14ac:dyDescent="0.3">
      <c r="A39" s="4" t="s">
        <v>2</v>
      </c>
      <c r="B39" s="14" t="s">
        <v>55</v>
      </c>
      <c r="C39" s="14" t="s">
        <v>55</v>
      </c>
      <c r="D39" s="14" t="s">
        <v>55</v>
      </c>
      <c r="E39" s="14" t="s">
        <v>60</v>
      </c>
      <c r="F39" s="14" t="s">
        <v>58</v>
      </c>
      <c r="G39" s="5">
        <v>10</v>
      </c>
      <c r="H39" s="5" t="s">
        <v>29</v>
      </c>
      <c r="I39" s="6" t="s">
        <v>16</v>
      </c>
      <c r="J39" s="7">
        <v>14000000</v>
      </c>
      <c r="K39" s="7">
        <v>4000000</v>
      </c>
      <c r="L39" s="7"/>
      <c r="M39" s="7">
        <f t="shared" ref="M39" si="1">+J39-K39+L39</f>
        <v>10000000</v>
      </c>
    </row>
    <row r="40" spans="1:13" ht="23.25" thickBot="1" x14ac:dyDescent="0.3">
      <c r="A40" s="4" t="s">
        <v>2</v>
      </c>
      <c r="B40" s="14" t="s">
        <v>55</v>
      </c>
      <c r="C40" s="14" t="s">
        <v>55</v>
      </c>
      <c r="D40" s="14" t="s">
        <v>55</v>
      </c>
      <c r="E40" s="14" t="s">
        <v>59</v>
      </c>
      <c r="F40" s="14" t="s">
        <v>62</v>
      </c>
      <c r="G40" s="5">
        <v>10</v>
      </c>
      <c r="H40" s="5" t="s">
        <v>29</v>
      </c>
      <c r="I40" s="6" t="s">
        <v>17</v>
      </c>
      <c r="J40" s="7">
        <v>43000000</v>
      </c>
      <c r="K40" s="7"/>
      <c r="L40" s="7"/>
      <c r="M40" s="7">
        <f>+J40-K40+L40</f>
        <v>43000000</v>
      </c>
    </row>
    <row r="41" spans="1:13" ht="23.25" thickBot="1" x14ac:dyDescent="0.3">
      <c r="A41" s="4" t="s">
        <v>2</v>
      </c>
      <c r="B41" s="14" t="s">
        <v>55</v>
      </c>
      <c r="C41" s="14" t="s">
        <v>55</v>
      </c>
      <c r="D41" s="14" t="s">
        <v>55</v>
      </c>
      <c r="E41" s="14" t="s">
        <v>58</v>
      </c>
      <c r="F41" s="14" t="s">
        <v>61</v>
      </c>
      <c r="G41" s="5">
        <v>10</v>
      </c>
      <c r="H41" s="5" t="s">
        <v>29</v>
      </c>
      <c r="I41" s="6" t="s">
        <v>18</v>
      </c>
      <c r="J41" s="7">
        <v>1046236920</v>
      </c>
      <c r="K41" s="7"/>
      <c r="L41" s="7"/>
      <c r="M41" s="7">
        <f>+J41-K41+L41</f>
        <v>1046236920</v>
      </c>
    </row>
    <row r="42" spans="1:13" ht="34.5" thickBot="1" x14ac:dyDescent="0.3">
      <c r="A42" s="4" t="s">
        <v>2</v>
      </c>
      <c r="B42" s="14" t="s">
        <v>55</v>
      </c>
      <c r="C42" s="14" t="s">
        <v>55</v>
      </c>
      <c r="D42" s="14" t="s">
        <v>55</v>
      </c>
      <c r="E42" s="14" t="s">
        <v>58</v>
      </c>
      <c r="F42" s="14" t="s">
        <v>59</v>
      </c>
      <c r="G42" s="5">
        <v>10</v>
      </c>
      <c r="H42" s="5" t="s">
        <v>29</v>
      </c>
      <c r="I42" s="6" t="s">
        <v>19</v>
      </c>
      <c r="J42" s="7">
        <v>4170562</v>
      </c>
      <c r="K42" s="7"/>
      <c r="L42" s="7"/>
      <c r="M42" s="7">
        <f>+J42-K42+L42</f>
        <v>4170562</v>
      </c>
    </row>
    <row r="43" spans="1:13" ht="23.25" thickBot="1" x14ac:dyDescent="0.3">
      <c r="A43" s="4" t="s">
        <v>2</v>
      </c>
      <c r="B43" s="14" t="s">
        <v>55</v>
      </c>
      <c r="C43" s="14" t="s">
        <v>55</v>
      </c>
      <c r="D43" s="14" t="s">
        <v>55</v>
      </c>
      <c r="E43" s="14" t="s">
        <v>57</v>
      </c>
      <c r="F43" s="14"/>
      <c r="G43" s="5">
        <v>10</v>
      </c>
      <c r="H43" s="5" t="s">
        <v>29</v>
      </c>
      <c r="I43" s="6" t="s">
        <v>20</v>
      </c>
      <c r="J43" s="7">
        <v>90000000</v>
      </c>
      <c r="K43" s="7"/>
      <c r="L43" s="7"/>
      <c r="M43" s="7">
        <f t="shared" si="0"/>
        <v>90000000</v>
      </c>
    </row>
    <row r="44" spans="1:13" ht="34.5" thickBot="1" x14ac:dyDescent="0.3">
      <c r="A44" s="16" t="s">
        <v>2</v>
      </c>
      <c r="B44" s="17" t="s">
        <v>54</v>
      </c>
      <c r="C44" s="17" t="s">
        <v>56</v>
      </c>
      <c r="D44" s="17" t="s">
        <v>55</v>
      </c>
      <c r="E44" s="17" t="s">
        <v>73</v>
      </c>
      <c r="F44" s="18"/>
      <c r="G44" s="18">
        <v>10</v>
      </c>
      <c r="H44" s="18" t="s">
        <v>29</v>
      </c>
      <c r="I44" s="19" t="s">
        <v>32</v>
      </c>
      <c r="J44" s="20">
        <f>+J45+J46</f>
        <v>50000000</v>
      </c>
      <c r="K44" s="20">
        <f>SUM(K45:K46)</f>
        <v>0</v>
      </c>
      <c r="L44" s="20">
        <f>SUM(L45:L46)</f>
        <v>0</v>
      </c>
      <c r="M44" s="20">
        <f>+J44-K44+L44</f>
        <v>50000000</v>
      </c>
    </row>
    <row r="45" spans="1:13" ht="15.75" thickBot="1" x14ac:dyDescent="0.3">
      <c r="A45" s="4" t="s">
        <v>2</v>
      </c>
      <c r="B45" s="14" t="s">
        <v>54</v>
      </c>
      <c r="C45" s="14" t="s">
        <v>56</v>
      </c>
      <c r="D45" s="14" t="s">
        <v>55</v>
      </c>
      <c r="E45" s="14" t="s">
        <v>73</v>
      </c>
      <c r="F45" s="14" t="s">
        <v>62</v>
      </c>
      <c r="G45" s="5">
        <v>10</v>
      </c>
      <c r="H45" s="5" t="s">
        <v>29</v>
      </c>
      <c r="I45" s="6" t="s">
        <v>33</v>
      </c>
      <c r="J45" s="7">
        <v>25000000</v>
      </c>
      <c r="K45" s="7"/>
      <c r="L45" s="7"/>
      <c r="M45" s="7">
        <f>+J45-K45+L45</f>
        <v>25000000</v>
      </c>
    </row>
    <row r="46" spans="1:13" ht="23.25" thickBot="1" x14ac:dyDescent="0.3">
      <c r="A46" s="4" t="s">
        <v>2</v>
      </c>
      <c r="B46" s="14" t="s">
        <v>54</v>
      </c>
      <c r="C46" s="14" t="s">
        <v>56</v>
      </c>
      <c r="D46" s="14" t="s">
        <v>55</v>
      </c>
      <c r="E46" s="14" t="s">
        <v>73</v>
      </c>
      <c r="F46" s="14" t="s">
        <v>68</v>
      </c>
      <c r="G46" s="5">
        <v>10</v>
      </c>
      <c r="H46" s="5" t="s">
        <v>29</v>
      </c>
      <c r="I46" s="6" t="s">
        <v>34</v>
      </c>
      <c r="J46" s="7">
        <v>25000000</v>
      </c>
      <c r="K46" s="7"/>
      <c r="L46" s="7"/>
      <c r="M46" s="7">
        <f>+J46-K46+L46</f>
        <v>25000000</v>
      </c>
    </row>
    <row r="47" spans="1:13" ht="15.75" thickBot="1" x14ac:dyDescent="0.3">
      <c r="A47" s="16" t="s">
        <v>2</v>
      </c>
      <c r="B47" s="17" t="s">
        <v>64</v>
      </c>
      <c r="C47" s="17" t="s">
        <v>56</v>
      </c>
      <c r="D47" s="17"/>
      <c r="E47" s="18"/>
      <c r="F47" s="18"/>
      <c r="G47" s="18">
        <v>11</v>
      </c>
      <c r="H47" s="18" t="s">
        <v>38</v>
      </c>
      <c r="I47" s="22" t="s">
        <v>66</v>
      </c>
      <c r="J47" s="20">
        <v>10000000</v>
      </c>
      <c r="K47" s="20"/>
      <c r="L47" s="20"/>
      <c r="M47" s="20">
        <f t="shared" si="0"/>
        <v>10000000</v>
      </c>
    </row>
    <row r="48" spans="1:13" ht="15.75" thickBot="1" x14ac:dyDescent="0.3">
      <c r="A48" s="4" t="s">
        <v>2</v>
      </c>
      <c r="B48" s="14" t="s">
        <v>64</v>
      </c>
      <c r="C48" s="14" t="s">
        <v>56</v>
      </c>
      <c r="D48" s="14" t="s">
        <v>52</v>
      </c>
      <c r="E48" s="14"/>
      <c r="F48" s="14"/>
      <c r="G48" s="5">
        <v>10</v>
      </c>
      <c r="H48" s="5" t="s">
        <v>29</v>
      </c>
      <c r="I48" s="15" t="s">
        <v>39</v>
      </c>
      <c r="J48" s="7">
        <v>10000000</v>
      </c>
      <c r="K48" s="7"/>
      <c r="L48" s="7"/>
      <c r="M48" s="7">
        <f t="shared" ref="M48" si="2">+J48-K48+L48</f>
        <v>10000000</v>
      </c>
    </row>
  </sheetData>
  <sheetProtection algorithmName="SHA-512" hashValue="kHuMADuE1NoAeSqnjyH5h+DZIyAYEZzJWdqvwpXoN+VvjDSCOjgT1KjMVKPsDIdFPliUtA9Epa6rMlD7x8E7kQ==" saltValue="PIW0cBA89/DfmZgjmJDAzQ==" spinCount="100000" sheet="1" objects="1" scenario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2021-02-18T23:25:03Z</dcterms:created>
  <dcterms:modified xsi:type="dcterms:W3CDTF">2022-03-06T03:34:09Z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