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"/>
    </mc:Choice>
  </mc:AlternateContent>
  <xr:revisionPtr revIDLastSave="0" documentId="13_ncr:1_{48A4A215-DBE4-49B6-9BC3-3908CA804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ABRIL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G16" i="1" l="1"/>
  <c r="F16" i="1"/>
  <c r="I13" i="1"/>
  <c r="I11" i="1"/>
  <c r="I10" i="1"/>
  <c r="I9" i="1"/>
  <c r="I8" i="1"/>
  <c r="F7" i="1"/>
  <c r="D7" i="1"/>
  <c r="J16" i="1"/>
  <c r="D16" i="1"/>
  <c r="I16" i="1" s="1"/>
  <c r="I7" i="1" l="1"/>
  <c r="H16" i="1"/>
  <c r="K16" i="1"/>
  <c r="G7" i="1"/>
  <c r="H7" i="1" s="1"/>
  <c r="L7" i="1" l="1"/>
  <c r="M7" i="1" s="1"/>
  <c r="I14" i="1"/>
  <c r="J7" i="1"/>
  <c r="K7" i="1" s="1"/>
  <c r="E7" i="1"/>
  <c r="L16" i="1"/>
  <c r="M16" i="1" s="1"/>
  <c r="E16" i="1"/>
</calcChain>
</file>

<file path=xl/sharedStrings.xml><?xml version="1.0" encoding="utf-8"?>
<sst xmlns="http://schemas.openxmlformats.org/spreadsheetml/2006/main" count="49" uniqueCount="36">
  <si>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</si>
  <si>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</si>
  <si>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</si>
  <si>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</si>
  <si>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</si>
  <si>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</si>
  <si>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</si>
  <si>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</si>
  <si>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</si>
  <si>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</si>
  <si>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</si>
  <si>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</si>
  <si>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</si>
  <si>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</si>
  <si>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</si>
  <si>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</si>
  <si>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</si>
  <si>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</si>
  <si>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</si>
  <si>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</si>
  <si>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</si>
  <si>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</si>
  <si>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</si>
  <si>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</si>
  <si>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</si>
  <si>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</si>
  <si>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</si>
  <si>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</si>
  <si>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</si>
  <si>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</si>
  <si>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</si>
  <si>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</si>
  <si>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</si>
  <si>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</si>
  <si>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</si>
  <si>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ABRIL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</si>
</sst>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sqref="A1:M1"/>
    </sheetView>
  </sheetViews>
  <sheetFormatPr baseColWidth="10" defaultRowHeight="15" x14ac:dyDescent="0.25"/>
  <cols>
    <col min="1" max="1" width="13.85546875" customWidth="1"/>
    <col min="2" max="2" width="7.7109375" customWidth="1"/>
    <col min="3" max="3" width="55.28515625" customWidth="1"/>
    <col min="4" max="4" width="18.140625" customWidth="1"/>
    <col min="5" max="5" width="18.85546875" customWidth="1"/>
    <col min="6" max="6" width="15.140625" customWidth="1"/>
    <col min="7" max="7" width="18.140625" customWidth="1"/>
    <col min="8" max="8" width="12.85546875" customWidth="1"/>
    <col min="9" max="9" width="17.7109375" customWidth="1"/>
    <col min="10" max="10" width="16" customWidth="1"/>
    <col min="11" max="11" width="11.5703125" customWidth="1"/>
    <col min="12" max="12" width="15.85546875" customWidth="1"/>
    <col min="13" max="13" width="9.85546875" customWidth="1"/>
  </cols>
  <sheetData>
    <row r="1" spans="1:15" s="2" customFormat="1" ht="27.75" customHeight="1" x14ac:dyDescent="0.4">
      <c r="A1" s="48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s="2" customFormat="1" ht="15" customHeight="1" x14ac:dyDescent="0.3">
      <c r="A2" s="45"/>
      <c r="B2" s="45"/>
      <c r="C2" s="4" t="s">
        <v>13</v>
      </c>
      <c r="D2" s="46" t="s">
        <v>35</v>
      </c>
      <c r="E2" s="46"/>
      <c r="F2" s="46"/>
      <c r="G2" s="47"/>
      <c r="H2" s="47"/>
      <c r="I2" s="47"/>
    </row>
    <row r="3" spans="1:15" s="5" customFormat="1" ht="6.75" customHeight="1" x14ac:dyDescent="0.3">
      <c r="A3" s="3"/>
      <c r="B3" s="3"/>
    </row>
    <row r="4" spans="1:15" s="5" customFormat="1" ht="21.75" customHeight="1" x14ac:dyDescent="0.3">
      <c r="A4" s="43" t="s">
        <v>33</v>
      </c>
      <c r="B4" s="44"/>
      <c r="C4" s="44"/>
    </row>
    <row r="5" spans="1:15" ht="6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0" t="s">
        <v>15</v>
      </c>
      <c r="D6" s="30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36"/>
      <c r="B7" s="37"/>
      <c r="C7" s="38" t="s">
        <v>26</v>
      </c>
      <c r="D7" s="31">
        <f>SUM(D8:D13)</f>
        <v>3561000000</v>
      </c>
      <c r="E7" s="31">
        <f>SUM(E8:E13)</f>
        <v>3561000000</v>
      </c>
      <c r="F7" s="8">
        <f>SUM(F8:F12)</f>
        <v>70000000</v>
      </c>
      <c r="G7" s="8">
        <f>SUM(G8:G13)</f>
        <v>1181219516</v>
      </c>
      <c r="H7" s="39">
        <f>+G7/D7</f>
        <v>0.33171005784891883</v>
      </c>
      <c r="I7" s="8">
        <f>+D7-G7</f>
        <v>2379780484</v>
      </c>
      <c r="J7" s="8">
        <f>SUM(J8:J13)</f>
        <v>574644679</v>
      </c>
      <c r="K7" s="39">
        <f>+J7/D7</f>
        <v>0.16137171552934568</v>
      </c>
      <c r="L7" s="8">
        <f>SUM(L8:L13)</f>
        <v>574644679</v>
      </c>
      <c r="M7" s="39">
        <f>+L7/D7</f>
        <v>0.16137171552934568</v>
      </c>
      <c r="N7" s="41"/>
      <c r="O7" s="42"/>
    </row>
    <row r="8" spans="1:15" ht="15.75" thickBot="1" x14ac:dyDescent="0.3">
      <c r="A8" s="32" t="s">
        <v>2</v>
      </c>
      <c r="B8" s="33" t="s">
        <v>3</v>
      </c>
      <c r="C8" s="34" t="s">
        <v>4</v>
      </c>
      <c r="D8" s="31">
        <v>1256000000</v>
      </c>
      <c r="E8" s="31">
        <v>1256000000</v>
      </c>
      <c r="F8" s="8">
        <v>0</v>
      </c>
      <c r="G8" s="8">
        <v>284898821</v>
      </c>
      <c r="H8" s="39">
        <f t="shared" ref="H8:H14" si="0">+G8/D8</f>
        <v>0.22683027149681528</v>
      </c>
      <c r="I8" s="8">
        <f>+D8-G8</f>
        <v>971101179</v>
      </c>
      <c r="J8" s="8">
        <v>284898821</v>
      </c>
      <c r="K8" s="39">
        <f t="shared" ref="K8:K14" si="1">+J8/D8</f>
        <v>0.22683027149681528</v>
      </c>
      <c r="L8" s="8">
        <v>284898821</v>
      </c>
      <c r="M8" s="39">
        <f t="shared" ref="M8:M14" si="2">+L8/D8</f>
        <v>0.22683027149681528</v>
      </c>
    </row>
    <row r="9" spans="1:15" ht="15.75" thickBot="1" x14ac:dyDescent="0.3">
      <c r="A9" s="32" t="s">
        <v>5</v>
      </c>
      <c r="B9" s="33" t="s">
        <v>3</v>
      </c>
      <c r="C9" s="34" t="s">
        <v>6</v>
      </c>
      <c r="D9" s="31">
        <v>473000000</v>
      </c>
      <c r="E9" s="31">
        <v>473000000</v>
      </c>
      <c r="F9" s="8">
        <v>0</v>
      </c>
      <c r="G9" s="8">
        <v>112918691</v>
      </c>
      <c r="H9" s="39">
        <f t="shared" si="0"/>
        <v>0.23872873361522198</v>
      </c>
      <c r="I9" s="8">
        <f>+D9-G9</f>
        <v>360081309</v>
      </c>
      <c r="J9" s="8">
        <v>112918691</v>
      </c>
      <c r="K9" s="39">
        <f t="shared" si="1"/>
        <v>0.23872873361522198</v>
      </c>
      <c r="L9" s="8">
        <v>112918691</v>
      </c>
      <c r="M9" s="39">
        <f t="shared" si="2"/>
        <v>0.23872873361522198</v>
      </c>
    </row>
    <row r="10" spans="1:15" ht="30.75" thickBot="1" x14ac:dyDescent="0.3">
      <c r="A10" s="32" t="s">
        <v>7</v>
      </c>
      <c r="B10" s="33" t="s">
        <v>3</v>
      </c>
      <c r="C10" s="34" t="s">
        <v>8</v>
      </c>
      <c r="D10" s="31">
        <v>217000000</v>
      </c>
      <c r="E10" s="31">
        <v>217000000</v>
      </c>
      <c r="F10" s="8">
        <v>0</v>
      </c>
      <c r="G10" s="8">
        <v>36663935</v>
      </c>
      <c r="H10" s="39">
        <f t="shared" si="0"/>
        <v>0.16895822580645162</v>
      </c>
      <c r="I10" s="8">
        <f>+D10-G10</f>
        <v>180336065</v>
      </c>
      <c r="J10" s="8">
        <v>36663935</v>
      </c>
      <c r="K10" s="39">
        <f t="shared" si="1"/>
        <v>0.16895822580645162</v>
      </c>
      <c r="L10" s="8">
        <v>36663935</v>
      </c>
      <c r="M10" s="39">
        <f t="shared" si="2"/>
        <v>0.16895822580645162</v>
      </c>
    </row>
    <row r="11" spans="1:15" ht="15.75" thickBot="1" x14ac:dyDescent="0.3">
      <c r="A11" s="32" t="s">
        <v>9</v>
      </c>
      <c r="B11" s="33" t="s">
        <v>3</v>
      </c>
      <c r="C11" s="34" t="s">
        <v>10</v>
      </c>
      <c r="D11" s="31">
        <v>1495000000</v>
      </c>
      <c r="E11" s="31">
        <v>1495000000</v>
      </c>
      <c r="F11" s="8">
        <v>0</v>
      </c>
      <c r="G11" s="8">
        <v>744236169</v>
      </c>
      <c r="H11" s="39">
        <f t="shared" si="0"/>
        <v>0.49781683545150501</v>
      </c>
      <c r="I11" s="8">
        <f>+D11-G11</f>
        <v>750763831</v>
      </c>
      <c r="J11" s="8">
        <v>137661332</v>
      </c>
      <c r="K11" s="39">
        <f t="shared" si="1"/>
        <v>9.2081158528428089E-2</v>
      </c>
      <c r="L11" s="8">
        <v>137661332</v>
      </c>
      <c r="M11" s="39">
        <f t="shared" si="2"/>
        <v>9.2081158528428089E-2</v>
      </c>
    </row>
    <row r="12" spans="1:15" ht="30.75" thickBot="1" x14ac:dyDescent="0.3">
      <c r="A12" s="32" t="s">
        <v>11</v>
      </c>
      <c r="B12" s="33" t="s">
        <v>3</v>
      </c>
      <c r="C12" s="34" t="s">
        <v>12</v>
      </c>
      <c r="D12" s="31">
        <v>70000000</v>
      </c>
      <c r="E12" s="31">
        <v>70000000</v>
      </c>
      <c r="F12" s="31">
        <v>70000000</v>
      </c>
      <c r="G12" s="8">
        <v>0</v>
      </c>
      <c r="H12" s="39">
        <f t="shared" si="0"/>
        <v>0</v>
      </c>
      <c r="I12" s="8"/>
      <c r="J12" s="8">
        <v>0</v>
      </c>
      <c r="K12" s="39">
        <f t="shared" si="1"/>
        <v>0</v>
      </c>
      <c r="L12" s="8">
        <v>0</v>
      </c>
      <c r="M12" s="39">
        <f t="shared" si="2"/>
        <v>0</v>
      </c>
    </row>
    <row r="13" spans="1:15" ht="30.75" thickBot="1" x14ac:dyDescent="0.3">
      <c r="A13" s="32" t="s">
        <v>30</v>
      </c>
      <c r="B13" s="33" t="s">
        <v>3</v>
      </c>
      <c r="C13" s="34" t="s">
        <v>29</v>
      </c>
      <c r="D13" s="31">
        <v>50000000</v>
      </c>
      <c r="E13" s="31">
        <v>50000000</v>
      </c>
      <c r="F13" s="31">
        <v>0</v>
      </c>
      <c r="G13" s="8">
        <v>2501900</v>
      </c>
      <c r="H13" s="39">
        <f t="shared" si="0"/>
        <v>5.0037999999999999E-2</v>
      </c>
      <c r="I13" s="8">
        <f>+D13-G13</f>
        <v>47498100</v>
      </c>
      <c r="J13" s="8">
        <v>2501900</v>
      </c>
      <c r="K13" s="39">
        <f t="shared" si="1"/>
        <v>5.0037999999999999E-2</v>
      </c>
      <c r="L13" s="8">
        <v>2501900</v>
      </c>
      <c r="M13" s="39">
        <f t="shared" si="2"/>
        <v>5.0037999999999999E-2</v>
      </c>
    </row>
    <row r="14" spans="1:15" x14ac:dyDescent="0.25">
      <c r="A14" s="32" t="s">
        <v>32</v>
      </c>
      <c r="B14" s="33">
        <v>11</v>
      </c>
      <c r="C14" s="34" t="s">
        <v>31</v>
      </c>
      <c r="D14" s="31">
        <v>46000000</v>
      </c>
      <c r="E14" s="31">
        <v>46000000</v>
      </c>
      <c r="F14" s="31"/>
      <c r="G14" s="8">
        <v>0</v>
      </c>
      <c r="H14" s="39">
        <f t="shared" si="0"/>
        <v>0</v>
      </c>
      <c r="I14" s="8">
        <f t="shared" ref="I14" si="3">+D14-G14</f>
        <v>46000000</v>
      </c>
      <c r="J14" s="8">
        <v>0</v>
      </c>
      <c r="K14" s="39">
        <f t="shared" si="1"/>
        <v>0</v>
      </c>
      <c r="L14" s="8">
        <v>0</v>
      </c>
      <c r="M14" s="39">
        <f t="shared" si="2"/>
        <v>0</v>
      </c>
    </row>
    <row r="15" spans="1:15" ht="15.75" thickBot="1" x14ac:dyDescent="0.3">
      <c r="G15" s="35"/>
      <c r="J15" s="35"/>
    </row>
    <row r="16" spans="1:15" s="5" customFormat="1" ht="19.5" thickBot="1" x14ac:dyDescent="0.35">
      <c r="A16" s="10"/>
      <c r="B16" s="11"/>
      <c r="C16" s="12" t="s">
        <v>27</v>
      </c>
      <c r="D16" s="13">
        <f>SUM(D8:D13)</f>
        <v>3561000000</v>
      </c>
      <c r="E16" s="13">
        <f>SUM(E8:E13)</f>
        <v>3561000000</v>
      </c>
      <c r="F16" s="13">
        <f>SUM(F8:F13)</f>
        <v>70000000</v>
      </c>
      <c r="G16" s="13">
        <f>+G8+G9+G10+G11+G12+G13</f>
        <v>1181219516</v>
      </c>
      <c r="H16" s="40">
        <f>+G16/D16</f>
        <v>0.33171005784891883</v>
      </c>
      <c r="I16" s="13">
        <f>+D16-G16</f>
        <v>2379780484</v>
      </c>
      <c r="J16" s="13">
        <f>SUM(J8:J13)</f>
        <v>574644679</v>
      </c>
      <c r="K16" s="40">
        <f>+J16/D16</f>
        <v>0.16137171552934568</v>
      </c>
      <c r="L16" s="13">
        <f>SUM(L8:L13)</f>
        <v>574644679</v>
      </c>
      <c r="M16" s="14">
        <f>+L16/D16</f>
        <v>0.16137171552934568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 t="s">
        <v>28</v>
      </c>
      <c r="J19" s="26"/>
      <c r="K19" s="26"/>
      <c r="L19" s="27"/>
      <c r="M19" s="28"/>
      <c r="N19" s="29"/>
    </row>
  </sheetData>
  <sheetProtection algorithmName="SHA-512" hashValue="tHHY/BCtwNaJs09BsyPjRED6fkzOHKPjMJU2EQOQPLgVYpaiVCqBHcOiVFrbFq4+H9J3NM8lIdRYkVoTAkbHIw==" saltValue="E12WMmA3ppt6KWliyMFUdw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2021-07-07T23:39:40Z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