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WEB/MODIFICACIONES PRESUPUESTALES DSCI 2020/"/>
    </mc:Choice>
  </mc:AlternateContent>
  <xr:revisionPtr revIDLastSave="5" documentId="13_ncr:1_{59AB8785-999B-4B3B-821C-F7395E92A320}" xr6:coauthVersionLast="47" xr6:coauthVersionMax="47" xr10:uidLastSave="{C4D7DAA9-CEC5-45A0-AE51-9398DDDA4051}"/>
  <bookViews>
    <workbookView xWindow="-120" yWindow="-120" windowWidth="20730" windowHeight="11160" xr2:uid="{55A4900D-BE2A-40BE-877C-993AFB58EF14}"/>
  </bookViews>
  <sheets>
    <sheet name="JUL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0" i="1" l="1"/>
  <c r="J45" i="1"/>
  <c r="L39" i="1" l="1"/>
  <c r="L37" i="1"/>
  <c r="L36" i="1"/>
  <c r="L34" i="1"/>
  <c r="L32" i="1"/>
  <c r="L43" i="1"/>
  <c r="L38" i="1"/>
  <c r="K30" i="1"/>
  <c r="K29" i="1" s="1"/>
  <c r="J30" i="1"/>
  <c r="J29" i="1" s="1"/>
  <c r="I30" i="1"/>
  <c r="I29" i="1" s="1"/>
  <c r="L25" i="1"/>
  <c r="J25" i="1"/>
  <c r="I25" i="1"/>
  <c r="L15" i="1"/>
  <c r="K15" i="1"/>
  <c r="K9" i="1" s="1"/>
  <c r="K8" i="1" s="1"/>
  <c r="K7" i="1" s="1"/>
  <c r="J15" i="1"/>
  <c r="I15" i="1"/>
  <c r="L9" i="1"/>
  <c r="J9" i="1"/>
  <c r="J8" i="1" s="1"/>
  <c r="J7" i="1" s="1"/>
  <c r="I9" i="1"/>
  <c r="L30" i="1" l="1"/>
  <c r="L8" i="1"/>
  <c r="L7" i="1" s="1"/>
  <c r="I8" i="1"/>
  <c r="I7" i="1" s="1"/>
  <c r="L29" i="1"/>
  <c r="L6" i="1" s="1"/>
  <c r="K6" i="1"/>
  <c r="K5" i="1" s="1"/>
  <c r="J6" i="1"/>
  <c r="J5" i="1" s="1"/>
  <c r="I6" i="1" l="1"/>
  <c r="I5" i="1" s="1"/>
  <c r="L5" i="1"/>
</calcChain>
</file>

<file path=xl/sharedStrings.xml><?xml version="1.0" encoding="utf-8"?>
<sst xmlns="http://schemas.openxmlformats.org/spreadsheetml/2006/main" count="273" uniqueCount="72">
  <si>
    <t>TIPO</t>
  </si>
  <si>
    <t>CTA</t>
  </si>
  <si>
    <t>SUBC</t>
  </si>
  <si>
    <t>OBJG</t>
  </si>
  <si>
    <t>ORD</t>
  </si>
  <si>
    <t>SUBORD</t>
  </si>
  <si>
    <t>CONCEPTO</t>
  </si>
  <si>
    <t>PRESUPUESTO INICIAL</t>
  </si>
  <si>
    <t>MODIFICACIONES</t>
  </si>
  <si>
    <t>PRESUPUESTO FINAL DEL PERIODO</t>
  </si>
  <si>
    <t>CONTRACREDITO</t>
  </si>
  <si>
    <t>CREDITO</t>
  </si>
  <si>
    <t>TOTAL PRESUPUESTO 2020</t>
  </si>
  <si>
    <t>A</t>
  </si>
  <si>
    <t xml:space="preserve">FUNCIONAMIENTO </t>
  </si>
  <si>
    <t>01</t>
  </si>
  <si>
    <t>GASTOS DE PERSONAL</t>
  </si>
  <si>
    <t>SALARIO</t>
  </si>
  <si>
    <t>001</t>
  </si>
  <si>
    <t>FACTORES SALARIALES COMUNES</t>
  </si>
  <si>
    <t>SUELDO BÁSICO</t>
  </si>
  <si>
    <t>006</t>
  </si>
  <si>
    <t>PRIMA DE SERVICIO</t>
  </si>
  <si>
    <t>007</t>
  </si>
  <si>
    <t>BONIFICACIÓN POR SERVICIOS PRESTADOS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</si>
  <si>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</si>
  <si>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</si>
  <si>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</si>
  <si>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</si>
  <si>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</si>
  <si>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</si>
  <si>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</si>
  <si>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002</t>
  </si>
  <si>
    <t>SALUD</t>
  </si>
  <si>
    <t>003</t>
  </si>
  <si>
    <t xml:space="preserve">AUXILIO DE CESANTÍAS </t>
  </si>
  <si>
    <t>004</t>
  </si>
  <si>
    <t>CAJAS DE COMPENSACIÓN FAMILIAR</t>
  </si>
  <si>
    <t>005</t>
  </si>
  <si>
    <t>APORTES GENERALES AL SISTEMA DE RIESGOS LABORALES</t>
  </si>
  <si>
    <t>APORTES AL ICBF</t>
  </si>
  <si>
    <t>APORTES AL SENA</t>
  </si>
  <si>
    <t>008</t>
  </si>
  <si>
    <t>APORTES A LA ESAP</t>
  </si>
  <si>
    <t>APORTES A ESCUELAS INDUSTRIALES E INSTITUTOS TÉCNICOS</t>
  </si>
  <si>
    <t>03</t>
  </si>
  <si>
    <t>REMUNERACIONES NO CONSTITUTIVAS DE FACTOR SALARIAL</t>
  </si>
  <si>
    <t>SUELDO DE VACACIONES</t>
  </si>
  <si>
    <t>BONIFICACIÓN ESPECIAL DE RECREACIÓN</t>
  </si>
  <si>
    <t>PRIMA TÉCNICA NO SALARIAL</t>
  </si>
  <si>
    <t>ADQUISICIÓN DE BIENES  Y SERVICIOS</t>
  </si>
  <si>
    <t>ADQUISICIONES DIFERENTES DE ACTIVOS</t>
  </si>
  <si>
    <t>PRODUCTOS DE HORNOS DE COQUE; PRODUCTOS DE REFINACIÓN DE PETRÓLEO Y COMBUSTIBLE NUCLEAR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</si>
  <si>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</si>
  <si>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</si>
  <si>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</si>
  <si>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</si>
  <si>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</si>
  <si>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</si>
  <si>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</si>
  <si>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</si>
  <si>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</si>
  <si>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</si>
  <si>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</si>
  <si>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OTROS SERVICIOS</t>
  </si>
  <si>
    <t>VIÁTICOS DE LOS FUNCIONARIOS EN COMISIÓN</t>
  </si>
  <si>
    <t>04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</si>
  <si>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</si>
  <si>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</si>
  <si>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</si>
  <si>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</si>
  <si>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UNIDAD EJECUTORA:  02 14 02 - DIRECCIÓN DE SUSTITUCIÓN DE CULTIVOS DE USO ILÍCITO - GESTIÓN GENERAL JULIO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</si>
</sst>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 Narrow"/>
      <family val="2"/>
    </font>
    <font>
      <b/>
      <sz val="12"/>
      <color theme="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4"/>
      <color theme="0"/>
      <name val="Arial Narrow"/>
      <family val="2"/>
    </font>
    <font>
      <b/>
      <sz val="12"/>
      <color rgb="FF000000"/>
      <name val="Arial Narrow"/>
      <family val="2"/>
    </font>
    <font>
      <sz val="10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8">
    <xf numFmtId="0" fontId="0" fillId="0" borderId="0" xfId="0"/>
    <xf numFmtId="41" fontId="2" fillId="0" borderId="0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1" fontId="3" fillId="2" borderId="5" xfId="1" applyFont="1" applyFill="1" applyBorder="1" applyAlignment="1">
      <alignment horizontal="center" vertical="center" wrapText="1"/>
    </xf>
    <xf numFmtId="41" fontId="3" fillId="2" borderId="6" xfId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1" fontId="3" fillId="2" borderId="8" xfId="1" applyFont="1" applyFill="1" applyBorder="1" applyAlignment="1">
      <alignment horizontal="center" vertical="center"/>
    </xf>
    <xf numFmtId="41" fontId="3" fillId="2" borderId="10" xfId="1" applyFont="1" applyFill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7" xfId="0" applyFont="1" applyFill="1" applyBorder="1"/>
    <xf numFmtId="0" fontId="3" fillId="2" borderId="8" xfId="0" applyFont="1" applyFill="1" applyBorder="1"/>
    <xf numFmtId="41" fontId="3" fillId="2" borderId="8" xfId="1" applyFont="1" applyFill="1" applyBorder="1"/>
    <xf numFmtId="41" fontId="3" fillId="2" borderId="10" xfId="1" applyFont="1" applyFill="1" applyBorder="1"/>
    <xf numFmtId="41" fontId="5" fillId="0" borderId="0" xfId="1" applyFont="1" applyFill="1" applyBorder="1"/>
    <xf numFmtId="0" fontId="5" fillId="0" borderId="0" xfId="0" applyFont="1"/>
    <xf numFmtId="0" fontId="6" fillId="3" borderId="7" xfId="0" applyFont="1" applyFill="1" applyBorder="1"/>
    <xf numFmtId="0" fontId="6" fillId="3" borderId="8" xfId="0" applyFont="1" applyFill="1" applyBorder="1"/>
    <xf numFmtId="41" fontId="6" fillId="3" borderId="8" xfId="1" applyFont="1" applyFill="1" applyBorder="1"/>
    <xf numFmtId="41" fontId="7" fillId="0" borderId="0" xfId="1" applyFont="1" applyFill="1" applyBorder="1"/>
    <xf numFmtId="0" fontId="7" fillId="0" borderId="0" xfId="0" applyFont="1"/>
    <xf numFmtId="41" fontId="6" fillId="3" borderId="10" xfId="1" applyFont="1" applyFill="1" applyBorder="1"/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41" fontId="4" fillId="4" borderId="8" xfId="1" applyFont="1" applyFill="1" applyBorder="1" applyAlignment="1">
      <alignment vertical="center"/>
    </xf>
    <xf numFmtId="41" fontId="4" fillId="4" borderId="10" xfId="1" applyFont="1" applyFill="1" applyBorder="1" applyAlignment="1">
      <alignment vertical="center"/>
    </xf>
    <xf numFmtId="41" fontId="4" fillId="0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5" borderId="7" xfId="0" applyFont="1" applyFill="1" applyBorder="1"/>
    <xf numFmtId="0" fontId="4" fillId="5" borderId="8" xfId="0" applyFont="1" applyFill="1" applyBorder="1"/>
    <xf numFmtId="41" fontId="4" fillId="5" borderId="8" xfId="1" applyFont="1" applyFill="1" applyBorder="1"/>
    <xf numFmtId="41" fontId="4" fillId="5" borderId="10" xfId="1" applyFont="1" applyFill="1" applyBorder="1"/>
    <xf numFmtId="41" fontId="4" fillId="0" borderId="0" xfId="1" applyFont="1" applyFill="1" applyBorder="1"/>
    <xf numFmtId="0" fontId="4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1" fontId="8" fillId="0" borderId="0" xfId="1" applyFont="1" applyFill="1" applyBorder="1" applyAlignment="1">
      <alignment vertical="center"/>
    </xf>
    <xf numFmtId="0" fontId="7" fillId="6" borderId="7" xfId="0" applyFont="1" applyFill="1" applyBorder="1" applyAlignment="1">
      <alignment vertical="center"/>
    </xf>
    <xf numFmtId="0" fontId="7" fillId="6" borderId="8" xfId="0" applyFont="1" applyFill="1" applyBorder="1" applyAlignment="1">
      <alignment vertical="center"/>
    </xf>
    <xf numFmtId="41" fontId="7" fillId="6" borderId="8" xfId="1" applyFont="1" applyFill="1" applyBorder="1" applyAlignment="1">
      <alignment vertical="center"/>
    </xf>
    <xf numFmtId="41" fontId="7" fillId="0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7" borderId="7" xfId="0" applyFont="1" applyFill="1" applyBorder="1"/>
    <xf numFmtId="0" fontId="4" fillId="7" borderId="8" xfId="0" applyFont="1" applyFill="1" applyBorder="1"/>
    <xf numFmtId="41" fontId="4" fillId="7" borderId="8" xfId="1" applyFont="1" applyFill="1" applyBorder="1"/>
    <xf numFmtId="41" fontId="4" fillId="7" borderId="10" xfId="1" applyFont="1" applyFill="1" applyBorder="1"/>
    <xf numFmtId="49" fontId="4" fillId="7" borderId="8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1" fontId="3" fillId="2" borderId="5" xfId="1" applyFont="1" applyFill="1" applyBorder="1" applyAlignment="1">
      <alignment horizontal="center" vertical="center" wrapText="1"/>
    </xf>
    <xf numFmtId="41" fontId="3" fillId="2" borderId="9" xfId="1" applyFont="1" applyFill="1" applyBorder="1" applyAlignment="1">
      <alignment horizontal="center" vertical="center"/>
    </xf>
    <xf numFmtId="41" fontId="3" fillId="2" borderId="11" xfId="1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D882A-31AF-40B6-93C7-65828CD63D5F}">
  <dimension ref="A1:M47"/>
  <sheetViews>
    <sheetView showGridLines="0" tabSelected="1" zoomScale="70" zoomScaleNormal="70" workbookViewId="0">
      <selection activeCell="J50" sqref="J50"/>
    </sheetView>
  </sheetViews>
  <sheetFormatPr baseColWidth="10" defaultRowHeight="15" x14ac:dyDescent="0.25"/>
  <cols>
    <col min="8" max="8" width="55.85546875" customWidth="1"/>
    <col min="9" max="9" width="25.42578125" customWidth="1"/>
    <col min="10" max="11" width="18.140625" customWidth="1"/>
    <col min="12" max="12" width="20" customWidth="1"/>
  </cols>
  <sheetData>
    <row r="1" spans="1:13" s="2" customFormat="1" ht="22.5" customHeight="1" thickTop="1" x14ac:dyDescent="0.25">
      <c r="A1" s="52" t="s">
        <v>71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4"/>
      <c r="M1" s="1"/>
    </row>
    <row r="2" spans="1:13" s="8" customFormat="1" ht="48" thickBot="1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/>
      <c r="H2" s="4" t="s">
        <v>6</v>
      </c>
      <c r="I2" s="5" t="s">
        <v>7</v>
      </c>
      <c r="J2" s="55" t="s">
        <v>8</v>
      </c>
      <c r="K2" s="55"/>
      <c r="L2" s="6" t="s">
        <v>9</v>
      </c>
      <c r="M2" s="7"/>
    </row>
    <row r="3" spans="1:13" s="14" customFormat="1" ht="18" thickTop="1" thickBot="1" x14ac:dyDescent="0.3">
      <c r="A3" s="9"/>
      <c r="B3" s="10"/>
      <c r="C3" s="10"/>
      <c r="D3" s="10"/>
      <c r="E3" s="10"/>
      <c r="F3" s="10"/>
      <c r="G3" s="10"/>
      <c r="H3" s="10"/>
      <c r="I3" s="11"/>
      <c r="J3" s="56" t="s">
        <v>10</v>
      </c>
      <c r="K3" s="56" t="s">
        <v>11</v>
      </c>
      <c r="L3" s="12"/>
      <c r="M3" s="13"/>
    </row>
    <row r="4" spans="1:13" s="20" customFormat="1" ht="18" thickTop="1" thickBot="1" x14ac:dyDescent="0.35">
      <c r="A4" s="15"/>
      <c r="B4" s="16"/>
      <c r="C4" s="16"/>
      <c r="D4" s="16"/>
      <c r="E4" s="16"/>
      <c r="F4" s="16"/>
      <c r="G4" s="16"/>
      <c r="H4" s="16"/>
      <c r="I4" s="17"/>
      <c r="J4" s="57"/>
      <c r="K4" s="57"/>
      <c r="L4" s="18"/>
      <c r="M4" s="19"/>
    </row>
    <row r="5" spans="1:13" s="25" customFormat="1" ht="19.5" thickTop="1" thickBot="1" x14ac:dyDescent="0.3">
      <c r="A5" s="21"/>
      <c r="B5" s="22"/>
      <c r="C5" s="22"/>
      <c r="D5" s="22"/>
      <c r="E5" s="22"/>
      <c r="F5" s="22"/>
      <c r="G5" s="22"/>
      <c r="H5" s="22" t="s">
        <v>12</v>
      </c>
      <c r="I5" s="23">
        <f>+I6</f>
        <v>3200000000</v>
      </c>
      <c r="J5" s="23">
        <f>+J6+J76</f>
        <v>290332074</v>
      </c>
      <c r="K5" s="23">
        <f>+K6+K76</f>
        <v>290332074</v>
      </c>
      <c r="L5" s="23">
        <f>+L7+L29+L45</f>
        <v>3200000000</v>
      </c>
      <c r="M5" s="24"/>
    </row>
    <row r="6" spans="1:13" s="25" customFormat="1" ht="19.5" thickTop="1" thickBot="1" x14ac:dyDescent="0.3">
      <c r="A6" s="21" t="s">
        <v>13</v>
      </c>
      <c r="B6" s="22"/>
      <c r="C6" s="22"/>
      <c r="D6" s="22"/>
      <c r="E6" s="22"/>
      <c r="F6" s="22"/>
      <c r="G6" s="22"/>
      <c r="H6" s="22" t="s">
        <v>14</v>
      </c>
      <c r="I6" s="23">
        <f>+I7+I29+I45</f>
        <v>3200000000</v>
      </c>
      <c r="J6" s="23">
        <f>+J7+J29</f>
        <v>290332074</v>
      </c>
      <c r="K6" s="23">
        <f>+K7+K29</f>
        <v>290332074</v>
      </c>
      <c r="L6" s="26">
        <f>+L7+L29+L45</f>
        <v>3200000000</v>
      </c>
      <c r="M6" s="24"/>
    </row>
    <row r="7" spans="1:13" s="32" customFormat="1" ht="23.25" customHeight="1" thickTop="1" thickBot="1" x14ac:dyDescent="0.3">
      <c r="A7" s="27" t="s">
        <v>13</v>
      </c>
      <c r="B7" s="28" t="s">
        <v>15</v>
      </c>
      <c r="C7" s="28"/>
      <c r="D7" s="28"/>
      <c r="E7" s="28"/>
      <c r="F7" s="28"/>
      <c r="G7" s="28"/>
      <c r="H7" s="28" t="s">
        <v>16</v>
      </c>
      <c r="I7" s="29">
        <f>+I8</f>
        <v>1515000000</v>
      </c>
      <c r="J7" s="29">
        <f t="shared" ref="J7:K7" si="0">+J8+J18+J26</f>
        <v>0</v>
      </c>
      <c r="K7" s="29">
        <f t="shared" si="0"/>
        <v>0</v>
      </c>
      <c r="L7" s="30">
        <f>+L8</f>
        <v>1515000000</v>
      </c>
      <c r="M7" s="31"/>
    </row>
    <row r="8" spans="1:13" s="38" customFormat="1" ht="18" thickTop="1" thickBot="1" x14ac:dyDescent="0.35">
      <c r="A8" s="33" t="s">
        <v>13</v>
      </c>
      <c r="B8" s="34" t="s">
        <v>15</v>
      </c>
      <c r="C8" s="34" t="s">
        <v>15</v>
      </c>
      <c r="D8" s="34" t="s">
        <v>15</v>
      </c>
      <c r="E8" s="34"/>
      <c r="F8" s="34"/>
      <c r="G8" s="34"/>
      <c r="H8" s="34" t="s">
        <v>17</v>
      </c>
      <c r="I8" s="35">
        <f>+I9+I15+I25</f>
        <v>1515000000</v>
      </c>
      <c r="J8" s="35">
        <f t="shared" ref="J8:K8" si="1">+J9</f>
        <v>0</v>
      </c>
      <c r="K8" s="35">
        <f t="shared" si="1"/>
        <v>0</v>
      </c>
      <c r="L8" s="36">
        <f>+L9+L15+L25</f>
        <v>1515000000</v>
      </c>
      <c r="M8" s="37"/>
    </row>
    <row r="9" spans="1:13" s="38" customFormat="1" ht="18" thickTop="1" thickBot="1" x14ac:dyDescent="0.35">
      <c r="A9" s="33" t="s">
        <v>13</v>
      </c>
      <c r="B9" s="34" t="s">
        <v>15</v>
      </c>
      <c r="C9" s="34" t="s">
        <v>15</v>
      </c>
      <c r="D9" s="34" t="s">
        <v>15</v>
      </c>
      <c r="E9" s="34" t="s">
        <v>18</v>
      </c>
      <c r="F9" s="34"/>
      <c r="G9" s="34"/>
      <c r="H9" s="34" t="s">
        <v>19</v>
      </c>
      <c r="I9" s="35">
        <f>SUM(I10:I14)</f>
        <v>1041497000</v>
      </c>
      <c r="J9" s="35">
        <f t="shared" ref="J9:K9" si="2">SUM(J10:J17)</f>
        <v>0</v>
      </c>
      <c r="K9" s="35">
        <f t="shared" si="2"/>
        <v>0</v>
      </c>
      <c r="L9" s="36">
        <f>SUM(L10:L14)</f>
        <v>1041497000</v>
      </c>
      <c r="M9" s="37"/>
    </row>
    <row r="10" spans="1:13" ht="15.75" thickTop="1" x14ac:dyDescent="0.25">
      <c r="A10" s="39" t="s">
        <v>13</v>
      </c>
      <c r="B10" s="39" t="s">
        <v>15</v>
      </c>
      <c r="C10" s="39" t="s">
        <v>15</v>
      </c>
      <c r="D10" s="39" t="s">
        <v>15</v>
      </c>
      <c r="E10" s="39" t="s">
        <v>18</v>
      </c>
      <c r="F10" s="39" t="s">
        <v>18</v>
      </c>
      <c r="H10" s="40" t="s">
        <v>20</v>
      </c>
      <c r="I10" s="41">
        <v>891080130</v>
      </c>
      <c r="L10" s="41">
        <v>891080130</v>
      </c>
    </row>
    <row r="11" spans="1:13" x14ac:dyDescent="0.25">
      <c r="A11" s="39" t="s">
        <v>13</v>
      </c>
      <c r="B11" s="39" t="s">
        <v>15</v>
      </c>
      <c r="C11" s="39" t="s">
        <v>15</v>
      </c>
      <c r="D11" s="39" t="s">
        <v>15</v>
      </c>
      <c r="E11" s="39" t="s">
        <v>18</v>
      </c>
      <c r="F11" s="39" t="s">
        <v>21</v>
      </c>
      <c r="H11" s="40" t="s">
        <v>22</v>
      </c>
      <c r="I11" s="41">
        <v>43876144</v>
      </c>
      <c r="L11" s="41">
        <v>43876144</v>
      </c>
    </row>
    <row r="12" spans="1:13" x14ac:dyDescent="0.25">
      <c r="A12" s="39" t="s">
        <v>13</v>
      </c>
      <c r="B12" s="39" t="s">
        <v>15</v>
      </c>
      <c r="C12" s="39" t="s">
        <v>15</v>
      </c>
      <c r="D12" s="39" t="s">
        <v>15</v>
      </c>
      <c r="E12" s="39" t="s">
        <v>18</v>
      </c>
      <c r="F12" s="39" t="s">
        <v>23</v>
      </c>
      <c r="H12" s="40" t="s">
        <v>24</v>
      </c>
      <c r="I12" s="41">
        <v>5690633</v>
      </c>
      <c r="L12" s="41">
        <v>5690633</v>
      </c>
    </row>
    <row r="13" spans="1:13" x14ac:dyDescent="0.25">
      <c r="A13" s="39" t="s">
        <v>13</v>
      </c>
      <c r="B13" s="39" t="s">
        <v>15</v>
      </c>
      <c r="C13" s="39" t="s">
        <v>15</v>
      </c>
      <c r="D13" s="39" t="s">
        <v>15</v>
      </c>
      <c r="E13" s="39" t="s">
        <v>18</v>
      </c>
      <c r="F13" s="39" t="s">
        <v>25</v>
      </c>
      <c r="H13" s="40" t="s">
        <v>26</v>
      </c>
      <c r="I13" s="41">
        <v>92134900</v>
      </c>
      <c r="L13" s="41">
        <v>92134900</v>
      </c>
    </row>
    <row r="14" spans="1:13" ht="15.75" thickBot="1" x14ac:dyDescent="0.3">
      <c r="A14" s="39" t="s">
        <v>13</v>
      </c>
      <c r="B14" s="39" t="s">
        <v>15</v>
      </c>
      <c r="C14" s="39" t="s">
        <v>15</v>
      </c>
      <c r="D14" s="39" t="s">
        <v>15</v>
      </c>
      <c r="E14" s="39" t="s">
        <v>18</v>
      </c>
      <c r="F14" s="39" t="s">
        <v>27</v>
      </c>
      <c r="H14" s="40" t="s">
        <v>28</v>
      </c>
      <c r="I14" s="41">
        <v>8715193</v>
      </c>
      <c r="L14" s="41">
        <v>8715193</v>
      </c>
    </row>
    <row r="15" spans="1:13" s="38" customFormat="1" ht="18" thickTop="1" thickBot="1" x14ac:dyDescent="0.35">
      <c r="A15" s="33" t="s">
        <v>13</v>
      </c>
      <c r="B15" s="34" t="s">
        <v>15</v>
      </c>
      <c r="C15" s="34" t="s">
        <v>15</v>
      </c>
      <c r="D15" s="34" t="s">
        <v>29</v>
      </c>
      <c r="E15" s="34"/>
      <c r="F15" s="34"/>
      <c r="G15" s="34"/>
      <c r="H15" s="34" t="s">
        <v>30</v>
      </c>
      <c r="I15" s="35">
        <f>SUM(I16:I24)</f>
        <v>390000000</v>
      </c>
      <c r="J15" s="35">
        <f t="shared" ref="J15:K15" si="3">SUM(J16:J22)</f>
        <v>0</v>
      </c>
      <c r="K15" s="35">
        <f t="shared" si="3"/>
        <v>0</v>
      </c>
      <c r="L15" s="36">
        <f>SUM(L16:L24)</f>
        <v>390000000</v>
      </c>
      <c r="M15" s="37"/>
    </row>
    <row r="16" spans="1:13" ht="15.75" thickTop="1" x14ac:dyDescent="0.25">
      <c r="A16" s="39" t="s">
        <v>13</v>
      </c>
      <c r="B16" s="39" t="s">
        <v>15</v>
      </c>
      <c r="C16" s="39" t="s">
        <v>15</v>
      </c>
      <c r="D16" s="39" t="s">
        <v>29</v>
      </c>
      <c r="E16" s="39" t="s">
        <v>18</v>
      </c>
      <c r="H16" s="40" t="s">
        <v>31</v>
      </c>
      <c r="I16" s="41">
        <v>124205683</v>
      </c>
      <c r="L16" s="41">
        <v>124205683</v>
      </c>
    </row>
    <row r="17" spans="1:13" x14ac:dyDescent="0.25">
      <c r="A17" s="39" t="s">
        <v>13</v>
      </c>
      <c r="B17" s="39" t="s">
        <v>15</v>
      </c>
      <c r="C17" s="39" t="s">
        <v>15</v>
      </c>
      <c r="D17" s="39" t="s">
        <v>29</v>
      </c>
      <c r="E17" s="39" t="s">
        <v>32</v>
      </c>
      <c r="H17" s="40" t="s">
        <v>33</v>
      </c>
      <c r="I17" s="41">
        <v>76052073</v>
      </c>
      <c r="L17" s="41">
        <v>76052073</v>
      </c>
    </row>
    <row r="18" spans="1:13" x14ac:dyDescent="0.25">
      <c r="A18" s="39" t="s">
        <v>13</v>
      </c>
      <c r="B18" s="39" t="s">
        <v>15</v>
      </c>
      <c r="C18" s="39" t="s">
        <v>15</v>
      </c>
      <c r="D18" s="39" t="s">
        <v>29</v>
      </c>
      <c r="E18" s="39" t="s">
        <v>34</v>
      </c>
      <c r="H18" s="40" t="s">
        <v>35</v>
      </c>
      <c r="I18" s="41">
        <v>99812808</v>
      </c>
      <c r="L18" s="41">
        <v>99812808</v>
      </c>
    </row>
    <row r="19" spans="1:13" x14ac:dyDescent="0.25">
      <c r="A19" s="39" t="s">
        <v>13</v>
      </c>
      <c r="B19" s="39" t="s">
        <v>15</v>
      </c>
      <c r="C19" s="39" t="s">
        <v>15</v>
      </c>
      <c r="D19" s="39" t="s">
        <v>29</v>
      </c>
      <c r="E19" s="39" t="s">
        <v>36</v>
      </c>
      <c r="H19" s="40" t="s">
        <v>37</v>
      </c>
      <c r="I19" s="41">
        <v>37892864</v>
      </c>
      <c r="L19" s="41">
        <v>37892864</v>
      </c>
    </row>
    <row r="20" spans="1:13" x14ac:dyDescent="0.25">
      <c r="A20" s="39" t="s">
        <v>13</v>
      </c>
      <c r="B20" s="39" t="s">
        <v>15</v>
      </c>
      <c r="C20" s="39" t="s">
        <v>15</v>
      </c>
      <c r="D20" s="39" t="s">
        <v>29</v>
      </c>
      <c r="E20" s="39" t="s">
        <v>38</v>
      </c>
      <c r="H20" s="40" t="s">
        <v>39</v>
      </c>
      <c r="I20" s="41">
        <v>4670492</v>
      </c>
      <c r="L20" s="41">
        <v>4670492</v>
      </c>
    </row>
    <row r="21" spans="1:13" x14ac:dyDescent="0.25">
      <c r="A21" s="39" t="s">
        <v>13</v>
      </c>
      <c r="B21" s="39" t="s">
        <v>15</v>
      </c>
      <c r="C21" s="39" t="s">
        <v>15</v>
      </c>
      <c r="D21" s="39" t="s">
        <v>29</v>
      </c>
      <c r="E21" s="39" t="s">
        <v>21</v>
      </c>
      <c r="H21" s="40" t="s">
        <v>40</v>
      </c>
      <c r="I21" s="41">
        <v>28419648</v>
      </c>
      <c r="L21" s="41">
        <v>28419648</v>
      </c>
    </row>
    <row r="22" spans="1:13" x14ac:dyDescent="0.25">
      <c r="A22" s="39" t="s">
        <v>13</v>
      </c>
      <c r="B22" s="39" t="s">
        <v>15</v>
      </c>
      <c r="C22" s="39" t="s">
        <v>15</v>
      </c>
      <c r="D22" s="39" t="s">
        <v>29</v>
      </c>
      <c r="E22" s="39" t="s">
        <v>23</v>
      </c>
      <c r="H22" s="40" t="s">
        <v>41</v>
      </c>
      <c r="I22" s="41">
        <v>4736608</v>
      </c>
      <c r="L22" s="41">
        <v>4736608</v>
      </c>
    </row>
    <row r="23" spans="1:13" x14ac:dyDescent="0.25">
      <c r="A23" s="39" t="s">
        <v>13</v>
      </c>
      <c r="B23" s="39" t="s">
        <v>15</v>
      </c>
      <c r="C23" s="39" t="s">
        <v>15</v>
      </c>
      <c r="D23" s="39" t="s">
        <v>29</v>
      </c>
      <c r="E23" s="39" t="s">
        <v>42</v>
      </c>
      <c r="H23" s="40" t="s">
        <v>43</v>
      </c>
      <c r="I23" s="41">
        <v>4736608</v>
      </c>
      <c r="L23" s="41">
        <v>4736608</v>
      </c>
    </row>
    <row r="24" spans="1:13" ht="15.75" thickBot="1" x14ac:dyDescent="0.3">
      <c r="A24" s="39" t="s">
        <v>13</v>
      </c>
      <c r="B24" s="39" t="s">
        <v>15</v>
      </c>
      <c r="C24" s="39" t="s">
        <v>15</v>
      </c>
      <c r="D24" s="39" t="s">
        <v>29</v>
      </c>
      <c r="E24" s="39" t="s">
        <v>25</v>
      </c>
      <c r="H24" s="40" t="s">
        <v>44</v>
      </c>
      <c r="I24" s="41">
        <v>9473216</v>
      </c>
      <c r="L24" s="41">
        <v>9473216</v>
      </c>
    </row>
    <row r="25" spans="1:13" s="38" customFormat="1" ht="18" thickTop="1" thickBot="1" x14ac:dyDescent="0.35">
      <c r="A25" s="33" t="s">
        <v>13</v>
      </c>
      <c r="B25" s="34" t="s">
        <v>15</v>
      </c>
      <c r="C25" s="34" t="s">
        <v>15</v>
      </c>
      <c r="D25" s="34" t="s">
        <v>45</v>
      </c>
      <c r="E25" s="34"/>
      <c r="F25" s="34"/>
      <c r="G25" s="34"/>
      <c r="H25" s="34" t="s">
        <v>46</v>
      </c>
      <c r="I25" s="35">
        <f>SUM(I26:I28)</f>
        <v>83503000</v>
      </c>
      <c r="J25" s="35">
        <f>SUM(J26:J28)</f>
        <v>0</v>
      </c>
      <c r="K25" s="35">
        <v>0</v>
      </c>
      <c r="L25" s="36">
        <f>SUM(L26:L28)</f>
        <v>83503000</v>
      </c>
      <c r="M25" s="37"/>
    </row>
    <row r="26" spans="1:13" ht="15.75" thickTop="1" x14ac:dyDescent="0.25">
      <c r="A26" s="39" t="s">
        <v>13</v>
      </c>
      <c r="B26" s="39" t="s">
        <v>15</v>
      </c>
      <c r="C26" s="39" t="s">
        <v>15</v>
      </c>
      <c r="D26" s="39" t="s">
        <v>45</v>
      </c>
      <c r="E26" s="39" t="s">
        <v>18</v>
      </c>
      <c r="F26" s="39" t="s">
        <v>18</v>
      </c>
      <c r="H26" s="40" t="s">
        <v>47</v>
      </c>
      <c r="I26" s="41">
        <v>11217000</v>
      </c>
      <c r="L26" s="41">
        <v>11217000</v>
      </c>
    </row>
    <row r="27" spans="1:13" x14ac:dyDescent="0.25">
      <c r="A27" s="39" t="s">
        <v>13</v>
      </c>
      <c r="B27" s="39" t="s">
        <v>15</v>
      </c>
      <c r="C27" s="39" t="s">
        <v>15</v>
      </c>
      <c r="D27" s="39" t="s">
        <v>45</v>
      </c>
      <c r="E27" s="39" t="s">
        <v>18</v>
      </c>
      <c r="F27" s="39" t="s">
        <v>34</v>
      </c>
      <c r="H27" s="40" t="s">
        <v>48</v>
      </c>
      <c r="I27" s="41">
        <v>952000</v>
      </c>
      <c r="L27" s="41">
        <v>952000</v>
      </c>
    </row>
    <row r="28" spans="1:13" ht="15.75" thickBot="1" x14ac:dyDescent="0.3">
      <c r="A28" s="39" t="s">
        <v>13</v>
      </c>
      <c r="B28" s="39" t="s">
        <v>15</v>
      </c>
      <c r="C28" s="39" t="s">
        <v>15</v>
      </c>
      <c r="D28" s="39" t="s">
        <v>45</v>
      </c>
      <c r="E28" s="39" t="s">
        <v>32</v>
      </c>
      <c r="F28" s="39"/>
      <c r="H28" s="40" t="s">
        <v>49</v>
      </c>
      <c r="I28" s="41">
        <v>71334000</v>
      </c>
      <c r="L28" s="41">
        <v>71334000</v>
      </c>
    </row>
    <row r="29" spans="1:13" s="46" customFormat="1" ht="23.25" customHeight="1" thickTop="1" thickBot="1" x14ac:dyDescent="0.3">
      <c r="A29" s="42" t="s">
        <v>13</v>
      </c>
      <c r="B29" s="43" t="s">
        <v>29</v>
      </c>
      <c r="C29" s="43"/>
      <c r="D29" s="43"/>
      <c r="E29" s="43"/>
      <c r="F29" s="43"/>
      <c r="G29" s="43"/>
      <c r="H29" s="43" t="s">
        <v>50</v>
      </c>
      <c r="I29" s="44">
        <f>+I30</f>
        <v>1670000000</v>
      </c>
      <c r="J29" s="44">
        <f>+J30</f>
        <v>290332074</v>
      </c>
      <c r="K29" s="44">
        <f>+K30</f>
        <v>290332074</v>
      </c>
      <c r="L29" s="44">
        <f>+L30</f>
        <v>1670000000</v>
      </c>
      <c r="M29" s="45"/>
    </row>
    <row r="30" spans="1:13" s="38" customFormat="1" ht="18" thickTop="1" thickBot="1" x14ac:dyDescent="0.35">
      <c r="A30" s="47" t="s">
        <v>13</v>
      </c>
      <c r="B30" s="48" t="s">
        <v>29</v>
      </c>
      <c r="C30" s="48" t="s">
        <v>29</v>
      </c>
      <c r="D30" s="48"/>
      <c r="E30" s="48"/>
      <c r="F30" s="48"/>
      <c r="G30" s="48"/>
      <c r="H30" s="48" t="s">
        <v>51</v>
      </c>
      <c r="I30" s="49">
        <f>SUM(I31:I44)</f>
        <v>1670000000</v>
      </c>
      <c r="J30" s="49">
        <f>SUM(J31:J58)</f>
        <v>290332074</v>
      </c>
      <c r="K30" s="49">
        <f>SUM(K31:K44)</f>
        <v>290332074</v>
      </c>
      <c r="L30" s="50">
        <f>SUM(L31:L44)</f>
        <v>1670000000</v>
      </c>
      <c r="M30" s="37"/>
    </row>
    <row r="31" spans="1:13" ht="26.25" thickTop="1" x14ac:dyDescent="0.25">
      <c r="A31" s="39" t="s">
        <v>13</v>
      </c>
      <c r="B31" s="39" t="s">
        <v>29</v>
      </c>
      <c r="C31" s="39" t="s">
        <v>29</v>
      </c>
      <c r="D31" s="39" t="s">
        <v>15</v>
      </c>
      <c r="E31" s="39" t="s">
        <v>34</v>
      </c>
      <c r="F31" s="39" t="s">
        <v>34</v>
      </c>
      <c r="H31" s="40" t="s">
        <v>52</v>
      </c>
      <c r="I31" s="41">
        <v>3600000</v>
      </c>
      <c r="L31" s="41">
        <v>3600000</v>
      </c>
    </row>
    <row r="32" spans="1:13" x14ac:dyDescent="0.25">
      <c r="A32" s="39" t="s">
        <v>13</v>
      </c>
      <c r="B32" s="39" t="s">
        <v>29</v>
      </c>
      <c r="C32" s="39" t="s">
        <v>29</v>
      </c>
      <c r="D32" s="39" t="s">
        <v>29</v>
      </c>
      <c r="E32" s="39" t="s">
        <v>21</v>
      </c>
      <c r="F32" s="39" t="s">
        <v>34</v>
      </c>
      <c r="H32" s="40" t="s">
        <v>53</v>
      </c>
      <c r="I32" s="41">
        <v>40000000</v>
      </c>
      <c r="J32" s="41">
        <v>40000000</v>
      </c>
      <c r="L32" s="41">
        <f>+I32-J32</f>
        <v>0</v>
      </c>
    </row>
    <row r="33" spans="1:13" x14ac:dyDescent="0.25">
      <c r="A33" s="39" t="s">
        <v>13</v>
      </c>
      <c r="B33" s="39" t="s">
        <v>29</v>
      </c>
      <c r="C33" s="39" t="s">
        <v>29</v>
      </c>
      <c r="D33" s="39" t="s">
        <v>29</v>
      </c>
      <c r="E33" s="39" t="s">
        <v>21</v>
      </c>
      <c r="F33" s="39" t="s">
        <v>36</v>
      </c>
      <c r="H33" s="40" t="s">
        <v>54</v>
      </c>
      <c r="I33" s="41">
        <v>80000000</v>
      </c>
      <c r="K33" s="41"/>
      <c r="L33" s="41">
        <v>80000000</v>
      </c>
    </row>
    <row r="34" spans="1:13" x14ac:dyDescent="0.25">
      <c r="A34" s="39" t="s">
        <v>13</v>
      </c>
      <c r="B34" s="39" t="s">
        <v>29</v>
      </c>
      <c r="C34" s="39" t="s">
        <v>29</v>
      </c>
      <c r="D34" s="39" t="s">
        <v>29</v>
      </c>
      <c r="E34" s="39" t="s">
        <v>21</v>
      </c>
      <c r="F34" s="39" t="s">
        <v>23</v>
      </c>
      <c r="H34" s="40" t="s">
        <v>55</v>
      </c>
      <c r="I34" s="41">
        <v>40000000</v>
      </c>
      <c r="J34" s="41">
        <v>40000000</v>
      </c>
      <c r="L34" s="41">
        <f>+I34-J34</f>
        <v>0</v>
      </c>
    </row>
    <row r="35" spans="1:13" x14ac:dyDescent="0.25">
      <c r="A35" s="39" t="s">
        <v>13</v>
      </c>
      <c r="B35" s="39" t="s">
        <v>29</v>
      </c>
      <c r="C35" s="39" t="s">
        <v>29</v>
      </c>
      <c r="D35" s="39" t="s">
        <v>29</v>
      </c>
      <c r="E35" s="39" t="s">
        <v>21</v>
      </c>
      <c r="F35" s="39" t="s">
        <v>42</v>
      </c>
      <c r="H35" s="40" t="s">
        <v>56</v>
      </c>
      <c r="I35" s="41">
        <v>18000000</v>
      </c>
      <c r="L35" s="41">
        <v>18000000</v>
      </c>
    </row>
    <row r="36" spans="1:13" x14ac:dyDescent="0.25">
      <c r="A36" s="39" t="s">
        <v>13</v>
      </c>
      <c r="B36" s="39" t="s">
        <v>29</v>
      </c>
      <c r="C36" s="39" t="s">
        <v>29</v>
      </c>
      <c r="D36" s="39" t="s">
        <v>29</v>
      </c>
      <c r="E36" s="39" t="s">
        <v>23</v>
      </c>
      <c r="F36" s="39" t="s">
        <v>18</v>
      </c>
      <c r="H36" s="40" t="s">
        <v>57</v>
      </c>
      <c r="I36" s="41">
        <v>60000000</v>
      </c>
      <c r="J36" s="41">
        <v>35000000</v>
      </c>
      <c r="K36" s="41"/>
      <c r="L36" s="41">
        <f>+I36-J36</f>
        <v>25000000</v>
      </c>
    </row>
    <row r="37" spans="1:13" x14ac:dyDescent="0.25">
      <c r="A37" s="39" t="s">
        <v>13</v>
      </c>
      <c r="B37" s="39" t="s">
        <v>29</v>
      </c>
      <c r="C37" s="39" t="s">
        <v>29</v>
      </c>
      <c r="D37" s="39" t="s">
        <v>29</v>
      </c>
      <c r="E37" s="39" t="s">
        <v>23</v>
      </c>
      <c r="F37" s="39" t="s">
        <v>32</v>
      </c>
      <c r="H37" s="40" t="s">
        <v>58</v>
      </c>
      <c r="I37" s="41">
        <v>135332074</v>
      </c>
      <c r="J37" s="41">
        <v>135332074</v>
      </c>
      <c r="L37" s="41">
        <f>+I37-J37</f>
        <v>0</v>
      </c>
    </row>
    <row r="38" spans="1:13" x14ac:dyDescent="0.25">
      <c r="A38" s="39" t="s">
        <v>13</v>
      </c>
      <c r="B38" s="39" t="s">
        <v>29</v>
      </c>
      <c r="C38" s="39" t="s">
        <v>29</v>
      </c>
      <c r="D38" s="39" t="s">
        <v>29</v>
      </c>
      <c r="E38" s="39" t="s">
        <v>23</v>
      </c>
      <c r="F38" s="39" t="s">
        <v>34</v>
      </c>
      <c r="H38" s="40" t="s">
        <v>59</v>
      </c>
      <c r="I38" s="41">
        <v>155000000</v>
      </c>
      <c r="J38" s="41"/>
      <c r="L38" s="41">
        <f>+I38-J38</f>
        <v>155000000</v>
      </c>
    </row>
    <row r="39" spans="1:13" x14ac:dyDescent="0.25">
      <c r="A39" s="39" t="s">
        <v>13</v>
      </c>
      <c r="B39" s="39" t="s">
        <v>29</v>
      </c>
      <c r="C39" s="39" t="s">
        <v>29</v>
      </c>
      <c r="D39" s="39" t="s">
        <v>29</v>
      </c>
      <c r="E39" s="39" t="s">
        <v>42</v>
      </c>
      <c r="F39" s="39" t="s">
        <v>32</v>
      </c>
      <c r="H39" s="40" t="s">
        <v>60</v>
      </c>
      <c r="I39" s="41">
        <v>40000000</v>
      </c>
      <c r="J39" s="41">
        <v>40000000</v>
      </c>
      <c r="L39" s="41">
        <f>+I39-J39</f>
        <v>0</v>
      </c>
    </row>
    <row r="40" spans="1:13" x14ac:dyDescent="0.25">
      <c r="A40" s="39" t="s">
        <v>13</v>
      </c>
      <c r="B40" s="39" t="s">
        <v>29</v>
      </c>
      <c r="C40" s="39" t="s">
        <v>29</v>
      </c>
      <c r="D40" s="39" t="s">
        <v>29</v>
      </c>
      <c r="E40" s="39" t="s">
        <v>42</v>
      </c>
      <c r="F40" s="39" t="s">
        <v>34</v>
      </c>
      <c r="H40" s="40" t="s">
        <v>61</v>
      </c>
      <c r="I40" s="41">
        <v>250000000</v>
      </c>
      <c r="K40" s="41">
        <v>290332074</v>
      </c>
      <c r="L40" s="41">
        <f>+I40+K40</f>
        <v>540332074</v>
      </c>
    </row>
    <row r="41" spans="1:13" ht="25.5" x14ac:dyDescent="0.25">
      <c r="A41" s="39" t="s">
        <v>13</v>
      </c>
      <c r="B41" s="39" t="s">
        <v>29</v>
      </c>
      <c r="C41" s="39" t="s">
        <v>29</v>
      </c>
      <c r="D41" s="39" t="s">
        <v>29</v>
      </c>
      <c r="E41" s="39" t="s">
        <v>42</v>
      </c>
      <c r="F41" s="39" t="s">
        <v>36</v>
      </c>
      <c r="H41" s="40" t="s">
        <v>62</v>
      </c>
      <c r="I41" s="41">
        <v>87400000</v>
      </c>
      <c r="L41" s="41">
        <v>87400000</v>
      </c>
    </row>
    <row r="42" spans="1:13" ht="25.5" x14ac:dyDescent="0.25">
      <c r="A42" s="39" t="s">
        <v>13</v>
      </c>
      <c r="B42" s="39" t="s">
        <v>29</v>
      </c>
      <c r="C42" s="39" t="s">
        <v>29</v>
      </c>
      <c r="D42" s="39" t="s">
        <v>29</v>
      </c>
      <c r="E42" s="39" t="s">
        <v>42</v>
      </c>
      <c r="F42" s="39" t="s">
        <v>23</v>
      </c>
      <c r="H42" s="40" t="s">
        <v>63</v>
      </c>
      <c r="I42" s="41">
        <v>2280000</v>
      </c>
      <c r="K42" s="41"/>
      <c r="L42" s="41">
        <v>2280000</v>
      </c>
    </row>
    <row r="43" spans="1:13" x14ac:dyDescent="0.25">
      <c r="A43" s="39" t="s">
        <v>13</v>
      </c>
      <c r="B43" s="39" t="s">
        <v>29</v>
      </c>
      <c r="C43" s="39" t="s">
        <v>29</v>
      </c>
      <c r="D43" s="39" t="s">
        <v>29</v>
      </c>
      <c r="E43" s="39" t="s">
        <v>25</v>
      </c>
      <c r="F43" s="39" t="s">
        <v>23</v>
      </c>
      <c r="H43" s="40" t="s">
        <v>64</v>
      </c>
      <c r="I43" s="41">
        <v>703387926</v>
      </c>
      <c r="K43" s="41"/>
      <c r="L43" s="41">
        <f>+I43+K43</f>
        <v>703387926</v>
      </c>
    </row>
    <row r="44" spans="1:13" ht="18.600000000000001" customHeight="1" thickBot="1" x14ac:dyDescent="0.3">
      <c r="A44" s="39" t="s">
        <v>13</v>
      </c>
      <c r="B44" s="39" t="s">
        <v>29</v>
      </c>
      <c r="C44" s="39" t="s">
        <v>29</v>
      </c>
      <c r="D44" s="39" t="s">
        <v>29</v>
      </c>
      <c r="E44" s="39" t="s">
        <v>27</v>
      </c>
      <c r="F44" s="39"/>
      <c r="H44" s="40" t="s">
        <v>65</v>
      </c>
      <c r="I44" s="41">
        <v>55000000</v>
      </c>
      <c r="L44" s="41">
        <v>55000000</v>
      </c>
    </row>
    <row r="45" spans="1:13" s="38" customFormat="1" ht="18" thickTop="1" thickBot="1" x14ac:dyDescent="0.35">
      <c r="A45" s="47" t="s">
        <v>13</v>
      </c>
      <c r="B45" s="51" t="s">
        <v>45</v>
      </c>
      <c r="C45" s="51" t="s">
        <v>66</v>
      </c>
      <c r="D45" s="51" t="s">
        <v>29</v>
      </c>
      <c r="E45" s="51" t="s">
        <v>67</v>
      </c>
      <c r="F45" s="51"/>
      <c r="G45" s="48"/>
      <c r="H45" s="48" t="s">
        <v>68</v>
      </c>
      <c r="I45" s="50">
        <v>15000000</v>
      </c>
      <c r="J45" s="49">
        <f>SUM(J46:J73)</f>
        <v>0</v>
      </c>
      <c r="K45" s="49"/>
      <c r="L45" s="50">
        <v>15000000</v>
      </c>
      <c r="M45" s="37"/>
    </row>
    <row r="46" spans="1:13" ht="15.75" thickTop="1" x14ac:dyDescent="0.25">
      <c r="A46" s="39" t="s">
        <v>13</v>
      </c>
      <c r="B46" s="39" t="s">
        <v>45</v>
      </c>
      <c r="C46" s="39" t="s">
        <v>66</v>
      </c>
      <c r="D46" s="39" t="s">
        <v>29</v>
      </c>
      <c r="E46" s="39" t="s">
        <v>67</v>
      </c>
      <c r="F46" s="39" t="s">
        <v>18</v>
      </c>
      <c r="H46" s="40" t="s">
        <v>69</v>
      </c>
      <c r="I46" s="41">
        <v>10000000</v>
      </c>
      <c r="K46" s="41"/>
      <c r="L46" s="41">
        <v>10000000</v>
      </c>
    </row>
    <row r="47" spans="1:13" ht="23.25" customHeight="1" x14ac:dyDescent="0.25">
      <c r="A47" s="39" t="s">
        <v>13</v>
      </c>
      <c r="B47" s="39" t="s">
        <v>45</v>
      </c>
      <c r="C47" s="39" t="s">
        <v>66</v>
      </c>
      <c r="D47" s="39" t="s">
        <v>29</v>
      </c>
      <c r="E47" s="39" t="s">
        <v>67</v>
      </c>
      <c r="F47" s="39" t="s">
        <v>32</v>
      </c>
      <c r="H47" s="40" t="s">
        <v>70</v>
      </c>
      <c r="I47" s="41">
        <v>5000000</v>
      </c>
      <c r="K47" s="41"/>
      <c r="L47" s="41">
        <v>5000000</v>
      </c>
    </row>
  </sheetData>
  <sheetProtection algorithmName="SHA-512" hashValue="BGfHphxw7Ol1k9wRuSYJBznDoiM39wqipnC23GHVVX3A3E7MGqKnGppp6U/RmHXAyeJD7L+SzC9CRGFrkj+Tig==" saltValue="qkiMquHs87smr0JxjrbXJA==" spinCount="100000" sheet="1" objects="1" scenarios="1" selectLockedCells="1" selectUnlockedCells="1"/>
  <mergeCells count="4">
    <mergeCell ref="A1:L1"/>
    <mergeCell ref="J2:K2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2021-02-25T18:15:54Z</dcterms:created>
  <dcterms:modified xsi:type="dcterms:W3CDTF">2022-03-16T16:48:21Z</dcterms:modified>
</cp:coreProperties>
</file>