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EJECUCION PRESUPUESTAL VIGENCIA 2021\"/>
    </mc:Choice>
  </mc:AlternateContent>
  <xr:revisionPtr revIDLastSave="0" documentId="13_ncr:1_{56EA1441-6BD5-40E7-B0EB-624B11135B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NOVIEMBRE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J7" i="1"/>
  <c r="G7" i="1"/>
  <c r="F16" i="1"/>
  <c r="I12" i="1" l="1"/>
  <c r="G16" i="1" l="1"/>
  <c r="H11" i="1" l="1"/>
  <c r="M14" i="1" l="1"/>
  <c r="K14" i="1"/>
  <c r="H14" i="1"/>
  <c r="H13" i="1"/>
  <c r="H10" i="1"/>
  <c r="H9" i="1"/>
  <c r="H8" i="1"/>
  <c r="L16" i="1"/>
  <c r="J16" i="1"/>
  <c r="E16" i="1"/>
  <c r="D16" i="1"/>
  <c r="I16" i="1" s="1"/>
  <c r="E7" i="1"/>
  <c r="D7" i="1"/>
  <c r="I11" i="1"/>
  <c r="I8" i="1"/>
  <c r="H16" i="1" l="1"/>
  <c r="M13" i="1"/>
  <c r="M12" i="1"/>
  <c r="M11" i="1"/>
  <c r="M10" i="1"/>
  <c r="M9" i="1"/>
  <c r="M8" i="1"/>
  <c r="K13" i="1"/>
  <c r="K12" i="1"/>
  <c r="K11" i="1"/>
  <c r="K10" i="1"/>
  <c r="K9" i="1"/>
  <c r="K8" i="1"/>
  <c r="H12" i="1"/>
  <c r="I13" i="1" l="1"/>
  <c r="I10" i="1"/>
  <c r="I9" i="1"/>
  <c r="F7" i="1"/>
  <c r="K16" i="1"/>
  <c r="H7" i="1" l="1"/>
  <c r="I7" i="1"/>
  <c r="M7" i="1"/>
  <c r="I14" i="1"/>
  <c r="K7" i="1"/>
  <c r="M16" i="1"/>
</calcChain>
</file>

<file path=xl/sharedStrings.xml><?xml version="1.0" encoding="utf-8"?>
<sst xmlns="http://schemas.openxmlformats.org/spreadsheetml/2006/main" count="48" uniqueCount="35">
  <si>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</si>
  <si>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</si>
  <si>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</si>
  <si>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</si>
  <si>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</si>
  <si>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</si>
  <si>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</si>
  <si>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</si>
  <si>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</si>
  <si>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</si>
  <si>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</si>
  <si>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</si>
  <si>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</si>
  <si>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</si>
  <si>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</si>
  <si>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</si>
  <si>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</si>
  <si>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</si>
  <si>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</si>
  <si>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</si>
  <si>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</si>
  <si>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</si>
  <si>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</si>
  <si>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</si>
  <si>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</si>
  <si>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</si>
  <si>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</si>
  <si>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</si>
  <si>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</si>
  <si>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</si>
  <si>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</si>
  <si>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</si>
  <si>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</si>
  <si>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</si>
  <si>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NOVIEMBRE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</si>
</sst>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3" fontId="11" fillId="0" borderId="11" xfId="1" applyNumberFormat="1" applyFont="1" applyBorder="1" applyAlignment="1">
      <alignment vertic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3" fontId="11" fillId="0" borderId="3" xfId="1" applyNumberFormat="1" applyFont="1" applyBorder="1" applyAlignment="1">
      <alignment vertical="center"/>
    </xf>
    <xf numFmtId="0" fontId="18" fillId="0" borderId="3" xfId="0" applyFont="1" applyFill="1" applyBorder="1"/>
    <xf numFmtId="164" fontId="17" fillId="0" borderId="12" xfId="0" applyNumberFormat="1" applyFont="1" applyBorder="1" applyAlignment="1">
      <alignment horizontal="right" vertical="center" wrapText="1" readingOrder="1"/>
    </xf>
    <xf numFmtId="3" fontId="11" fillId="0" borderId="10" xfId="1" applyNumberFormat="1" applyFont="1" applyBorder="1" applyAlignment="1">
      <alignment vertical="center"/>
    </xf>
    <xf numFmtId="3" fontId="11" fillId="0" borderId="8" xfId="1" applyNumberFormat="1" applyFont="1" applyBorder="1" applyAlignment="1">
      <alignment vertical="center"/>
    </xf>
    <xf numFmtId="10" fontId="11" fillId="0" borderId="3" xfId="4" applyNumberFormat="1" applyFont="1" applyBorder="1" applyAlignment="1">
      <alignment vertical="center"/>
    </xf>
    <xf numFmtId="0" fontId="10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3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G11" sqref="G11"/>
    </sheetView>
  </sheetViews>
  <sheetFormatPr baseColWidth="10" defaultRowHeight="15" x14ac:dyDescent="0.25"/>
  <cols>
    <col min="1" max="1" width="13.85546875" customWidth="1"/>
    <col min="2" max="2" width="11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6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5" s="2" customFormat="1" ht="15" customHeight="1" x14ac:dyDescent="0.3">
      <c r="A2" s="53"/>
      <c r="B2" s="53"/>
      <c r="C2" s="4" t="s">
        <v>13</v>
      </c>
      <c r="D2" s="54" t="s">
        <v>34</v>
      </c>
      <c r="E2" s="54"/>
      <c r="F2" s="54"/>
      <c r="G2" s="55"/>
      <c r="H2" s="55"/>
      <c r="I2" s="55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1" t="s">
        <v>32</v>
      </c>
      <c r="B4" s="52"/>
      <c r="C4" s="52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6" t="s">
        <v>15</v>
      </c>
      <c r="D6" s="30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42"/>
      <c r="B7" s="45"/>
      <c r="C7" s="48" t="s">
        <v>26</v>
      </c>
      <c r="D7" s="31">
        <f>SUM(D8:D14)</f>
        <v>3607000000</v>
      </c>
      <c r="E7" s="31">
        <f>SUM(E8:E14)</f>
        <v>3607000000</v>
      </c>
      <c r="F7" s="8">
        <f>SUM(F8:F12)</f>
        <v>70000000</v>
      </c>
      <c r="G7" s="8">
        <f>SUM(G8:G14)</f>
        <v>2502296949.4099998</v>
      </c>
      <c r="H7" s="32">
        <f>+G7/D7</f>
        <v>0.69373355958136951</v>
      </c>
      <c r="I7" s="8">
        <f t="shared" ref="I7:I13" si="0">+D7-G7</f>
        <v>1104703050.5900002</v>
      </c>
      <c r="J7" s="8">
        <f>SUM(J8:J14)</f>
        <v>2228783878.0900002</v>
      </c>
      <c r="K7" s="32">
        <f>+J7/D7</f>
        <v>0.61790515056556694</v>
      </c>
      <c r="L7" s="8">
        <f>SUM(L8:L14)</f>
        <v>2228783878.0900002</v>
      </c>
      <c r="M7" s="32">
        <f>+L7/D7</f>
        <v>0.61790515056556694</v>
      </c>
      <c r="N7" s="34"/>
      <c r="O7" s="35"/>
    </row>
    <row r="8" spans="1:15" ht="15.75" thickBot="1" x14ac:dyDescent="0.3">
      <c r="A8" s="43" t="s">
        <v>2</v>
      </c>
      <c r="B8" s="46" t="s">
        <v>3</v>
      </c>
      <c r="C8" s="49" t="s">
        <v>4</v>
      </c>
      <c r="D8" s="31">
        <v>1256000000</v>
      </c>
      <c r="E8" s="31">
        <v>1256000000</v>
      </c>
      <c r="F8" s="8">
        <v>0</v>
      </c>
      <c r="G8" s="8">
        <v>962183784</v>
      </c>
      <c r="H8" s="32">
        <f>+G8/D8</f>
        <v>0.76606989171974527</v>
      </c>
      <c r="I8" s="8">
        <f t="shared" si="0"/>
        <v>293816216</v>
      </c>
      <c r="J8" s="8">
        <v>962183784</v>
      </c>
      <c r="K8" s="32">
        <f t="shared" ref="K8:K13" si="1">+J8/D8</f>
        <v>0.76606989171974527</v>
      </c>
      <c r="L8" s="8">
        <v>962183784</v>
      </c>
      <c r="M8" s="32">
        <f t="shared" ref="M8:M13" si="2">+L8/D8</f>
        <v>0.76606989171974527</v>
      </c>
    </row>
    <row r="9" spans="1:15" ht="15.75" thickBot="1" x14ac:dyDescent="0.3">
      <c r="A9" s="43" t="s">
        <v>5</v>
      </c>
      <c r="B9" s="46" t="s">
        <v>3</v>
      </c>
      <c r="C9" s="49" t="s">
        <v>6</v>
      </c>
      <c r="D9" s="31">
        <v>473000000</v>
      </c>
      <c r="E9" s="31">
        <v>473000000</v>
      </c>
      <c r="F9" s="8">
        <v>0</v>
      </c>
      <c r="G9" s="8">
        <v>362929589</v>
      </c>
      <c r="H9" s="32">
        <f>+G9/D9</f>
        <v>0.767293</v>
      </c>
      <c r="I9" s="8">
        <f t="shared" si="0"/>
        <v>110070411</v>
      </c>
      <c r="J9" s="8">
        <v>362929589</v>
      </c>
      <c r="K9" s="32">
        <f t="shared" si="1"/>
        <v>0.767293</v>
      </c>
      <c r="L9" s="8">
        <v>362929589</v>
      </c>
      <c r="M9" s="32">
        <f t="shared" si="2"/>
        <v>0.767293</v>
      </c>
    </row>
    <row r="10" spans="1:15" ht="30.75" thickBot="1" x14ac:dyDescent="0.3">
      <c r="A10" s="43" t="s">
        <v>7</v>
      </c>
      <c r="B10" s="46" t="s">
        <v>3</v>
      </c>
      <c r="C10" s="49" t="s">
        <v>8</v>
      </c>
      <c r="D10" s="31">
        <v>217000000</v>
      </c>
      <c r="E10" s="31">
        <v>217000000</v>
      </c>
      <c r="F10" s="8">
        <v>0</v>
      </c>
      <c r="G10" s="8">
        <v>135596338</v>
      </c>
      <c r="H10" s="32">
        <f>+G10/D10</f>
        <v>0.62486791705069122</v>
      </c>
      <c r="I10" s="8">
        <f t="shared" si="0"/>
        <v>81403662</v>
      </c>
      <c r="J10" s="8">
        <v>135596338</v>
      </c>
      <c r="K10" s="32">
        <f t="shared" si="1"/>
        <v>0.62486791705069122</v>
      </c>
      <c r="L10" s="8">
        <v>135596338</v>
      </c>
      <c r="M10" s="32">
        <f t="shared" si="2"/>
        <v>0.62486791705069122</v>
      </c>
    </row>
    <row r="11" spans="1:15" ht="15.75" thickBot="1" x14ac:dyDescent="0.3">
      <c r="A11" s="43" t="s">
        <v>9</v>
      </c>
      <c r="B11" s="46" t="s">
        <v>3</v>
      </c>
      <c r="C11" s="49" t="s">
        <v>10</v>
      </c>
      <c r="D11" s="31">
        <v>1495000000</v>
      </c>
      <c r="E11" s="31">
        <v>1495000000</v>
      </c>
      <c r="F11" s="8">
        <v>0</v>
      </c>
      <c r="G11" s="8">
        <v>1024202521.41</v>
      </c>
      <c r="H11" s="32">
        <f>+G11/D11</f>
        <v>0.68508529860200662</v>
      </c>
      <c r="I11" s="8">
        <f t="shared" si="0"/>
        <v>470797478.59000003</v>
      </c>
      <c r="J11" s="8">
        <v>750689450.09000003</v>
      </c>
      <c r="K11" s="32">
        <f t="shared" si="1"/>
        <v>0.50213341143143819</v>
      </c>
      <c r="L11" s="8">
        <v>750689450.09000003</v>
      </c>
      <c r="M11" s="32">
        <f t="shared" si="2"/>
        <v>0.50213341143143819</v>
      </c>
    </row>
    <row r="12" spans="1:15" ht="30.75" thickBot="1" x14ac:dyDescent="0.3">
      <c r="A12" s="43" t="s">
        <v>11</v>
      </c>
      <c r="B12" s="46" t="s">
        <v>3</v>
      </c>
      <c r="C12" s="49" t="s">
        <v>12</v>
      </c>
      <c r="D12" s="31">
        <v>70000000</v>
      </c>
      <c r="E12" s="31">
        <v>70000000</v>
      </c>
      <c r="F12" s="36">
        <v>70000000</v>
      </c>
      <c r="G12" s="8">
        <v>0</v>
      </c>
      <c r="H12" s="32">
        <f t="shared" ref="H12" si="3">+G12/D12</f>
        <v>0</v>
      </c>
      <c r="I12" s="8">
        <f t="shared" si="0"/>
        <v>70000000</v>
      </c>
      <c r="J12" s="8">
        <v>0</v>
      </c>
      <c r="K12" s="32">
        <f t="shared" si="1"/>
        <v>0</v>
      </c>
      <c r="L12" s="8">
        <v>0</v>
      </c>
      <c r="M12" s="32">
        <f t="shared" si="2"/>
        <v>0</v>
      </c>
    </row>
    <row r="13" spans="1:15" ht="30.75" thickBot="1" x14ac:dyDescent="0.3">
      <c r="A13" s="43" t="s">
        <v>29</v>
      </c>
      <c r="B13" s="46" t="s">
        <v>3</v>
      </c>
      <c r="C13" s="49" t="s">
        <v>28</v>
      </c>
      <c r="D13" s="31">
        <v>50000000</v>
      </c>
      <c r="E13" s="31">
        <v>50000000</v>
      </c>
      <c r="F13" s="37">
        <v>0</v>
      </c>
      <c r="G13" s="8">
        <v>9092607</v>
      </c>
      <c r="H13" s="32">
        <f>+G13/D13</f>
        <v>0.18185214</v>
      </c>
      <c r="I13" s="8">
        <f t="shared" si="0"/>
        <v>40907393</v>
      </c>
      <c r="J13" s="8">
        <v>9092607</v>
      </c>
      <c r="K13" s="32">
        <f t="shared" si="1"/>
        <v>0.18185214</v>
      </c>
      <c r="L13" s="8">
        <v>9092607</v>
      </c>
      <c r="M13" s="32">
        <f t="shared" si="2"/>
        <v>0.18185214</v>
      </c>
    </row>
    <row r="14" spans="1:15" ht="15.75" thickBot="1" x14ac:dyDescent="0.3">
      <c r="A14" s="44" t="s">
        <v>31</v>
      </c>
      <c r="B14" s="47">
        <v>11</v>
      </c>
      <c r="C14" s="50" t="s">
        <v>30</v>
      </c>
      <c r="D14" s="39">
        <v>46000000</v>
      </c>
      <c r="E14" s="39">
        <v>46000000</v>
      </c>
      <c r="F14" s="40">
        <v>0</v>
      </c>
      <c r="G14" s="36">
        <v>8292110</v>
      </c>
      <c r="H14" s="41">
        <f>+G14/D14</f>
        <v>0.18026326086956521</v>
      </c>
      <c r="I14" s="36">
        <f t="shared" ref="I14" si="4">+D14-G14</f>
        <v>37707890</v>
      </c>
      <c r="J14" s="36">
        <v>8292110</v>
      </c>
      <c r="K14" s="41">
        <f>+J14/D14</f>
        <v>0.18026326086956521</v>
      </c>
      <c r="L14" s="36">
        <v>8292110</v>
      </c>
      <c r="M14" s="41">
        <f>+L14/D14</f>
        <v>0.18026326086956521</v>
      </c>
    </row>
    <row r="15" spans="1:15" ht="15.75" thickBot="1" x14ac:dyDescent="0.3">
      <c r="G15" s="38"/>
      <c r="J15" s="38"/>
    </row>
    <row r="16" spans="1:15" s="5" customFormat="1" ht="19.5" thickBot="1" x14ac:dyDescent="0.35">
      <c r="A16" s="10"/>
      <c r="B16" s="11"/>
      <c r="C16" s="12" t="s">
        <v>27</v>
      </c>
      <c r="D16" s="13">
        <f>SUM(D8:D14)</f>
        <v>3607000000</v>
      </c>
      <c r="E16" s="13">
        <f>SUM(E8:E14)</f>
        <v>3607000000</v>
      </c>
      <c r="F16" s="13">
        <f>SUM(F8:F14)</f>
        <v>70000000</v>
      </c>
      <c r="G16" s="13">
        <f>+G8+G9+G10+G11+G12+G13+G14</f>
        <v>2502296949.4099998</v>
      </c>
      <c r="H16" s="33">
        <f>+G16/D16</f>
        <v>0.69373355958136951</v>
      </c>
      <c r="I16" s="13">
        <f>+D16-G16</f>
        <v>1104703050.5900002</v>
      </c>
      <c r="J16" s="13">
        <f>SUM(J8:J14)</f>
        <v>2228783878.0900002</v>
      </c>
      <c r="K16" s="33">
        <f>+J16/D16</f>
        <v>0.61790515056556694</v>
      </c>
      <c r="L16" s="13">
        <f>SUM(L8:L14)</f>
        <v>2228783878.0900002</v>
      </c>
      <c r="M16" s="14">
        <f>+L16/D16</f>
        <v>0.61790515056556694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/>
      <c r="J19" s="26"/>
      <c r="K19" s="26"/>
      <c r="L19" s="27"/>
      <c r="M19" s="28"/>
      <c r="N19" s="29"/>
    </row>
  </sheetData>
  <sheetProtection algorithmName="SHA-512" hashValue="FiRLN1GYHFzkm/AxjdIrdOD+nxeJvdn0VFxlFhFSABYbOFHa4s6zTUVZWbxEep/tvA5Ll6p99UGMuteK+AGOZQ==" saltValue="LmHGt05gyVBACVRE+ec2VQ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NOVIEMBRE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2022-01-20T15:29:06Z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