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na.Buelvas\Downloads\"/>
    </mc:Choice>
  </mc:AlternateContent>
  <xr:revisionPtr revIDLastSave="0" documentId="13_ncr:1_{F6B9D70B-4D91-4557-A581-FD7867D35276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DESAGREGACIÓN FUNC 2024" sheetId="3" state="hidden" r:id="rId1"/>
    <sheet name="DESAGREGACIÓN INVERSIÓN 2024" sheetId="2" state="hidden" r:id="rId2"/>
    <sheet name="DESAGREGACION ECI" sheetId="4" r:id="rId3"/>
  </sheets>
  <definedNames>
    <definedName name="_xlnm._FilterDatabase" localSheetId="0" hidden="1">'DESAGREGACIÓN FUNC 2024'!$A$3:$G$3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G70" i="3"/>
  <c r="G64" i="3" l="1"/>
  <c r="G68" i="3"/>
  <c r="G74" i="3"/>
  <c r="G22" i="3"/>
  <c r="G14" i="3"/>
  <c r="G4" i="3"/>
  <c r="C41" i="2"/>
  <c r="C30" i="2"/>
  <c r="C19" i="2"/>
  <c r="C50" i="2" l="1"/>
  <c r="G77" i="3"/>
  <c r="G61" i="3"/>
  <c r="G66" i="3" s="1"/>
  <c r="G29" i="3"/>
  <c r="G31" i="3"/>
  <c r="G59" i="3" s="1"/>
  <c r="G79" i="3" l="1"/>
</calcChain>
</file>

<file path=xl/sharedStrings.xml><?xml version="1.0" encoding="utf-8"?>
<sst xmlns="http://schemas.openxmlformats.org/spreadsheetml/2006/main" count="393" uniqueCount="214">
  <si>
    <t>APR. VIGENTE</t>
  </si>
  <si>
    <t>ID_RUBRO</t>
  </si>
  <si>
    <t>RUBRO</t>
  </si>
  <si>
    <t>VALOR</t>
  </si>
  <si>
    <t>C-0212-1000-10</t>
  </si>
  <si>
    <t>APOYO A LA IMPLEMENTACION Y FINANCIACION DE LOS PROGRAMAS DE DESARROLLO CON ENFOQUE TERRITORIAL - PDET EN LOS TERRITORIOS PRIORIZADOS A NIVEL NACIONAL</t>
  </si>
  <si>
    <t>C-0212-1000-10-51202J</t>
  </si>
  <si>
    <t>5. CONVERGENCIA REGIONAL / J. INTEGRACIÓN DE LOS TERRITORIOS MÁS AFECTADOS POR EL CONFLICTO A LAS APUESTAS ESTRATÉGICAS DE DESARROLLO REGIONAL DE ACUERDO CON LA REFORMA RURAL INTEGRAL</t>
  </si>
  <si>
    <t xml:space="preserve">C-0212-1000-10-51202J-0212009	</t>
  </si>
  <si>
    <t>SERVICIO DE APOYO FINANCIERO A PROYECTOS DE INVERSIÓN</t>
  </si>
  <si>
    <t>C-0212-1000-10-51202J-0212009-02</t>
  </si>
  <si>
    <t>ADQUIS. DE BYS - SERVICIO DE APOYO FINANCIERO A PROYECTOS DE INVERSIÓN - APOYO A LA IMPLEMENTACION Y FINANCIACION DE LOS PROGRAMAS DE DESARROLLO CON ENFOQUE TERRITORIAL - PDET EN LOS TERRITORIOS PRIORIZADOS A NIVEL NACIONAL</t>
  </si>
  <si>
    <t>C-0212-1000-10-51202J-0212010</t>
  </si>
  <si>
    <t>SERVICIO DE APOYO AL FORTALECIMIENTO DE CAPACIDADES TERRITORIALES EN LOS MUNICIPIOS PDET</t>
  </si>
  <si>
    <t>C-0212-1000-10-51202J-0212010-02</t>
  </si>
  <si>
    <t>ADQUIS. DE BYS - SERVICIO DE APOYO AL FORTALECIMIENTO DE CAPACIDADES TERRITORIALES EN LOS MUNICIPIOS PDET - APOYO A LA IMPLEMENTACION Y FINANCIACION DE LOS PROGRAMAS DE DESARROLLO CON ENFOQUE TERRITORIAL - PDET EN LOS TERRITORIOS</t>
  </si>
  <si>
    <t>C-0212-1000-10-51202J-0212011</t>
  </si>
  <si>
    <t>SERVICIO DE APOYO A LA GESTIÓN DE INICIATIVAS INCLUIDAS EN LOS PDET</t>
  </si>
  <si>
    <t>C-0212-1000-10-51202J-0212011-02</t>
  </si>
  <si>
    <t>ADQUIS. DE BYS - SERVICIO DE APOYO A LA GESTIÓN DE INICIATIVAS INCLUIDAS EN LOS PDET - APOYO A LA IMPLEMENTACION Y FINANCIACION DE LOS PROGRAMAS DE DESARROLLO CON ENFOQUE TERRITORIAL - PDET EN LOS TERRITORIOS PRIORIZADOS A NIVEL NACIONAL</t>
  </si>
  <si>
    <t>C-0212-1000-11</t>
  </si>
  <si>
    <t>OPTIMIZACION DE LA MEDICION DEL AVANCE EN LA IMPLEMENTACION DE LOS PDET NACIONAL</t>
  </si>
  <si>
    <t>C-0212-1000-11-51202j</t>
  </si>
  <si>
    <t>5. CONVERGENCIA REGIONAL / j. INTEGRACIÓN DE LOS TERRITORIOS MÁS AFECTADOS  POR EL CONFLICTO A LAS APUESTAS ESTRATÉGICAS DE DESARROLLO REGIONAL DE ACUERDO CON LA REFORMA RURAL INTEGRAL</t>
  </si>
  <si>
    <t>C-0212-1000-11-51202J-0212025</t>
  </si>
  <si>
    <t>DOCUMENTOS DE SEGUIMIENTO Y PROSPECTIVA</t>
  </si>
  <si>
    <t>C-0212-1000-11-51202J-0212025-02</t>
  </si>
  <si>
    <t>ADQUIS. DE BYS - DOCUMENTOS DE SEGUIMIENTO Y PROSPECTIVA - OPTIMIZACIÓN DE LA MEDICION DEL AVANCE EN LA IMPLEMENTACION DE LOS PDET NACIONAL</t>
  </si>
  <si>
    <t>C-0212-1000-11-51202J-0212026</t>
  </si>
  <si>
    <t>SERVICIOS DE INFORMACIÓN IMPLEMENTADOS</t>
  </si>
  <si>
    <t>C-0212-1000-11-51202J-0212026-02</t>
  </si>
  <si>
    <t>ADQUIS. DE BYS - SERVICIOS DE INFORMACIÓN IMPLEMENTADOS - OPTIMIZACIÓN DE LA MEDICION DEL AVANCE EN LA IMPLEMENTACION DE LOS PDET NACIONAL</t>
  </si>
  <si>
    <r>
      <t>C-</t>
    </r>
    <r>
      <rPr>
        <sz val="10"/>
        <color theme="1"/>
        <rFont val="Arial"/>
        <family val="2"/>
      </rPr>
      <t>0212-1000-12</t>
    </r>
  </si>
  <si>
    <t>CONTRIBUCIÓN AL CIERRE DE BRECHAS A TRAVÉS DE LA IMPLEMENTACIÓN DE PROYECTOS PARA LA TRANSFORMACIÓN Y LA VIDA EN LOS TERRITORIOS PDET  NACIONAL</t>
  </si>
  <si>
    <t>C-0212-1000-12-51202J</t>
  </si>
  <si>
    <t>C-0212-1000-12-51202J-0212002</t>
  </si>
  <si>
    <t>SERVICIO DE ACOMPAÑAMIENTO TÉCNICO PARA LA FORMULACIÓN Y ESTRUCTURACIÓN DE PROYECTOS ESTRATÉGICOS PARA LA RENOVACIÓN DEL TERRITORIO</t>
  </si>
  <si>
    <t>C-0212-1000-12-51202J-0212002-02</t>
  </si>
  <si>
    <t>ADQUIS. DE BYS - SERVICIO DE ACOMPAÑAMIENTO TÉCNICO PARA LA FORMULACIÓN Y ESTRUCTURACIÓN DE PROYECTOS ESTRATÉGICOS PARA LA RENOVACIÓN DEL TERRITORIO - CONTRIBUCIÓN AL CIERRE DE BRECHAS A TRAVÉS DE LA IMPLEMENTACIÓN DE PROYECTOS PARA LA TRANSFORMACIÓN</t>
  </si>
  <si>
    <t>C-0212-1000-12-51202J-0212030</t>
  </si>
  <si>
    <t xml:space="preserve">SERVICIO DE APOYO FINANCIERO PARA LA IMPLEMENTACIÓN DE PROYECTOS </t>
  </si>
  <si>
    <t>C-0212-1000-12-51202J-0212030-03</t>
  </si>
  <si>
    <t>TRANSF. CTES. - SERVICIO DE APOYO FINANCIERO PARA LA IMPLEMENTACIÓN DE PROYECTOS - CONTRIBUCIÓN AL CIERRE DE BRECHAS A TRAVÉS DE LA IMPLEMENTACIÓN DE PROYECTOS PARA LA TRANSFORMACIÓN Y LA VIDA EN LOS TERRITORIOS PDET  NACIONAL</t>
  </si>
  <si>
    <t>C-0299-1000-1</t>
  </si>
  <si>
    <t>FORTALECIMIENTO DE LAS HERRAMIENTAS TECNOLÓGICAS PARA EL CUMPLIMIENTO Y SOPORTE DE LOS LINEAMIENTOS ESTABLECIDOS POR EL GOBIERNO EN MATERIA DE TECNOLOGÍAS DE LA INFORMACIÓN  NACIONAL</t>
  </si>
  <si>
    <t>C-0299-1000-1-53105B</t>
  </si>
  <si>
    <t>5. CONVERGENCIA REGIONAL / B. ENTIDADES PÚBLICAS TERRITORIALES Y NACIONALES FORTALECIDAS</t>
  </si>
  <si>
    <t>C-0299-1000-1-53105B-0299054</t>
  </si>
  <si>
    <t>DOCUMENTOS DE LINEAMIENTOS TÉCNICOS</t>
  </si>
  <si>
    <t>C-0299-1000-1-53105B-0299054-02</t>
  </si>
  <si>
    <t>ADQUIS. DE BYS - DOCUMENTOS DE LINEAMIENTOS TÉCNICOS - FORTALECIMIENTO DE LAS HERRAMIENTAS TECNOLÓGICAS PARA EL CUMPLIMIENTO Y SOPORTE DE LOS LINEAMIENTOS ESTABLECIDOS POR EL GOBIERNO EN MATERIA DE TECNOLOGÍAS DE LA INFORMACIÓN  NACIONAL</t>
  </si>
  <si>
    <t>C-0299-1000-1-53105B-0299066</t>
  </si>
  <si>
    <t>SERVICIOS TECNOLÓGICOS</t>
  </si>
  <si>
    <t>C-0299-1000-1-53105B-0299066-02</t>
  </si>
  <si>
    <t>ADQUIS. DE BYS - SERVICIOS TECNOLÓGICOS - FORTALECIMIENTO DE LAS HERRAMIENTAS TECNOLÓGICAS PARA EL CUMPLIMIENTO Y SOPORTE DE LOS LINEAMIENTOS ESTABLECIDOS POR EL GOBIERNO EN MATERIA DE TECNOLOGÍAS DE LA INFORMACIÓN  NACIONAL</t>
  </si>
  <si>
    <t>TOTAL PRESUPUESTO DE INVERSIÓN</t>
  </si>
  <si>
    <t>FUENTE</t>
  </si>
  <si>
    <t>REC</t>
  </si>
  <si>
    <t>SIT</t>
  </si>
  <si>
    <t>DESCRIPCIÓN</t>
  </si>
  <si>
    <t>A-01-01</t>
  </si>
  <si>
    <t>SALARIO</t>
  </si>
  <si>
    <t>A-01-01-01-001-001</t>
  </si>
  <si>
    <t>Nación</t>
  </si>
  <si>
    <t>10</t>
  </si>
  <si>
    <t>CSF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</si>
  <si>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</si>
  <si>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</si>
  <si>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</si>
  <si>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</si>
  <si>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</si>
  <si>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</si>
  <si>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</si>
  <si>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</si>
  <si>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</si>
  <si>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</si>
  <si>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</si>
  <si>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</si>
  <si>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</si>
  <si>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</si>
  <si>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</si>
  <si>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</si>
  <si>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</si>
  <si>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A-01-01-023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</si>
  <si>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</si>
  <si>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</si>
  <si>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</si>
  <si>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</si>
  <si>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</si>
  <si>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</si>
  <si>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</si>
  <si>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</si>
  <si>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</si>
  <si>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</si>
  <si>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</si>
  <si>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</si>
  <si>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</si>
  <si>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</si>
  <si>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</si>
  <si>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</si>
  <si>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</si>
  <si>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</si>
  <si>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</si>
  <si>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</si>
  <si>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</si>
  <si>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</si>
  <si>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</si>
  <si>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</si>
  <si>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</si>
  <si>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</si>
  <si>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</si>
  <si>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</si>
  <si>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</si>
  <si>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</t>
  </si>
  <si>
    <t>SUBTOTAL GASTOS DE PERSONAL</t>
  </si>
  <si>
    <t>A-02-02</t>
  </si>
  <si>
    <t>ADQUISICIONES DIFERENTES DE ACTIVOS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</si>
  <si>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</si>
  <si>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</si>
  <si>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</si>
  <si>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</si>
  <si>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</si>
  <si>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</si>
  <si>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</si>
  <si>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</si>
  <si>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</si>
  <si>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</si>
  <si>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</si>
  <si>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</si>
  <si>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</si>
  <si>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</si>
  <si>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</si>
  <si>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</si>
  <si>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</si>
  <si>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</si>
  <si>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</si>
  <si>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</si>
  <si>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</si>
  <si>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</si>
  <si>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</si>
  <si>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</si>
  <si>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</si>
  <si>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</si>
  <si>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</si>
  <si>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</si>
  <si>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</si>
  <si>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</si>
  <si>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</si>
  <si>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</si>
  <si>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</si>
  <si>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</si>
  <si>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</si>
  <si>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</si>
  <si>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</si>
  <si>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A-02-02-02-009-007</t>
  </si>
  <si>
    <t>OTROS SERVICIOS</t>
  </si>
  <si>
    <t>A-02-02-02-010</t>
  </si>
  <si>
    <t>VIÁTICOS DE LOS FUNCIONARIOS EN COMISIÓN</t>
  </si>
  <si>
    <t>A-02</t>
  </si>
  <si>
    <t>SUBTOTAL ADQUISICION DE BIENES Y SERVICIOS</t>
  </si>
  <si>
    <t>A-03-04</t>
  </si>
  <si>
    <t xml:space="preserve">PRESTACIONES SOCIALES 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</si>
  <si>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</si>
  <si>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</si>
  <si>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</si>
  <si>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</si>
  <si>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</si>
  <si>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</si>
  <si>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</t>
  </si>
  <si>
    <t>SUBTOTAL TRANSFERENCIAS CORRIENTES</t>
  </si>
  <si>
    <t>A-08-01</t>
  </si>
  <si>
    <t>IMPUESTOS</t>
  </si>
  <si>
    <t>A-08-01-02-006</t>
  </si>
  <si>
    <t>IMPUESTO SOBRE VEHÍCULOS AUTOMOTORES</t>
  </si>
  <si>
    <t>A-08-04-01</t>
  </si>
  <si>
    <t>CUOTA DE FISCALIZACIÓN Y AUDITAJE</t>
  </si>
  <si>
    <t>A-08-05</t>
  </si>
  <si>
    <t>MULTAS, SANCIONES E INTERESES DE MORA</t>
  </si>
  <si>
    <t>A-08-05-02-001</t>
  </si>
  <si>
    <t>IMPUESTOS, CONTRIBUCIONES Y TASAS</t>
  </si>
  <si>
    <t>A-08</t>
  </si>
  <si>
    <t>SUBTOTAL GASTOS POR TRIBUTOS, MULTAS, SANCIONES E INTERESES DE MORA</t>
  </si>
  <si>
    <t>UEJ 02-14-01-AGENCIA DE RENOVACIÓN DEL TERRITORIO ART - GESTIÓN GENERAL VIGENCIA 2024</t>
  </si>
  <si>
    <t>DESAGREGACIÓN PRESUPUESTAL DE INVERSIÓN VIGENCIA 2024</t>
  </si>
  <si>
    <t>TOTAL GASTOS DE FUNCIONAMIENTO 2024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</si>
  <si>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</si>
  <si>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</si>
  <si>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SERVICIOS RECREATIVOS, CULTURALES Y DEPORTIVOS</t>
  </si>
  <si>
    <t>A-02-02-01-004-007</t>
  </si>
  <si>
    <t>EQUIPO Y APARATOS DE RADIO, TELEVISIÓN Y COMUNICACIONES</t>
  </si>
  <si>
    <t>A-02-02-02-005-004</t>
  </si>
  <si>
    <t>SERVICIOS DE CONSTRUCCIÓN</t>
  </si>
  <si>
    <t>A-02-02-02-006-007</t>
  </si>
  <si>
    <t>SERVICIOS DE APOYO AL TRANSPORTE</t>
  </si>
  <si>
    <t>A-02-02-02-008-002</t>
  </si>
  <si>
    <t>SERVICIOS JURÍDICOS Y CONTABLES</t>
  </si>
  <si>
    <t>A-02-02-02-008-009</t>
  </si>
  <si>
    <t>OTROS SERVICIOS DE FABRICACIÓN; SERVICIOS DE EDICIÓN, IMPRESIÓN Y REPRODUCCIÓN; SERVICIOS DE RECUPERACIÓN DE MATERIALES</t>
  </si>
  <si>
    <t>A-03-10</t>
  </si>
  <si>
    <t>SENTENCIAS Y CONCILIACIONES</t>
  </si>
  <si>
    <t>A-08-05-01-003</t>
  </si>
  <si>
    <t>SANCIONES ADMINISTRATIVAS</t>
  </si>
  <si>
    <t>A-08-04</t>
  </si>
  <si>
    <t>CONTRIBUCIONES</t>
  </si>
  <si>
    <t>SSF</t>
  </si>
  <si>
    <t>DESAGREGACIÓN PRESUPUESTAL DE INVERSIÓN VIGENCIA 2025</t>
  </si>
  <si>
    <t>C-0212-1000-12</t>
  </si>
  <si>
    <t>C-0212-1000-12-51202JZ-0212030-03</t>
  </si>
  <si>
    <t>C-0212-1000-12-51202JZ</t>
  </si>
  <si>
    <t>C-0212-1000-12-51202JZ-0212030</t>
  </si>
  <si>
    <t>CONTRIBUCION AL CIERRE DE BRECHAS A TRAVES DE LA IMPLEMENTACION DE PROYECTOS PARA LA TRANSFORMACION Y LA VIDA EN LOS TERRITORIOS PDET  NACIONAL</t>
  </si>
  <si>
    <t>5. CONVERGENCIA REGIONAL / J. INTEGRACION DE LOS TERRITORIOS MAS AFECTADOS POR EL CONFLICTO A LAS APUESTAS ESTRATEGICAS DE DESARROLLO REGIONAL DE ACUERDO CON LA REFORMA RURAL INTEGRAL / Z. ECI CATATUMBO</t>
  </si>
  <si>
    <t xml:space="preserve">SERVICIO DE APOYO FINANCIERO PARA LA IMPLEMENTACION DE PROYECTOS </t>
  </si>
  <si>
    <t>TRANSF. CTES. - SERVICIO DE APOYO FINANCIERO PARA LA IMPLEMENTACION DE PROYECTOS - CONTRIBUCION AL CIERRE DE BRECHAS A TRAVES DE LA IMPLEMENTACION DE PROYECTOS PARA LA TRANSFORMACION Y LA VIDA EN LOS TERRITORIOS PDET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</si>
</sst>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&quot;$&quot;\ * #,##0.00_-;\-&quot;$&quot;\ * #,##0.00_-;_-&quot;$&quot;\ * &quot;-&quot;??_-;_-@_-"/>
    <numFmt numFmtId="165" formatCode="_(&quot;$&quot;\ * #,##0_);_(&quot;$&quot;\ * \(#,##0\);_(&quot;$&quot;\ * &quot;-&quot;??_);_(@_)"/>
    <numFmt numFmtId="166" formatCode="_(&quot;$&quot;\ * #,##0.00_);_(&quot;$&quot;\ * \(#,##0.00\);_(&quot;$&quot;\ * &quot;-&quot;??_);_(@_)"/>
  </numFmts>
  <fonts count="21" x14ac:knownFonts="1">
    <font>
      <sz val="10"/>
      <color rgb="FF000000"/>
      <name val="Times New Roman"/>
      <charset val="204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rgb="FF2D77C2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111">
    <xf numFmtId="0" fontId="0" fillId="0" borderId="0" xfId="0" applyAlignment="1">
      <alignment horizontal="left" vertical="top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2" borderId="4" xfId="1" applyFont="1" applyFill="1" applyBorder="1" applyAlignment="1">
      <alignment vertical="center" wrapText="1"/>
    </xf>
    <xf numFmtId="0" fontId="3" fillId="2" borderId="5" xfId="1" applyFont="1" applyFill="1" applyBorder="1" applyAlignment="1">
      <alignment vertical="center" wrapText="1"/>
    </xf>
    <xf numFmtId="165" fontId="5" fillId="2" borderId="6" xfId="1" applyNumberFormat="1" applyFont="1" applyFill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165" fontId="2" fillId="0" borderId="10" xfId="1" applyNumberFormat="1" applyFont="1" applyBorder="1" applyAlignment="1">
      <alignment vertical="center" wrapText="1"/>
    </xf>
    <xf numFmtId="0" fontId="2" fillId="3" borderId="8" xfId="1" applyFont="1" applyFill="1" applyBorder="1" applyAlignment="1">
      <alignment vertical="center" wrapText="1"/>
    </xf>
    <xf numFmtId="0" fontId="2" fillId="3" borderId="7" xfId="1" applyFont="1" applyFill="1" applyBorder="1" applyAlignment="1">
      <alignment vertical="center" wrapText="1"/>
    </xf>
    <xf numFmtId="166" fontId="2" fillId="0" borderId="10" xfId="1" applyNumberFormat="1" applyFont="1" applyBorder="1" applyAlignment="1">
      <alignment vertical="center" wrapText="1"/>
    </xf>
    <xf numFmtId="166" fontId="2" fillId="0" borderId="0" xfId="1" applyNumberFormat="1" applyFont="1" applyAlignment="1">
      <alignment vertical="center" wrapText="1"/>
    </xf>
    <xf numFmtId="165" fontId="2" fillId="0" borderId="0" xfId="1" applyNumberFormat="1" applyFont="1" applyAlignment="1">
      <alignment vertical="center" wrapText="1"/>
    </xf>
    <xf numFmtId="41" fontId="2" fillId="0" borderId="0" xfId="3" applyFont="1" applyAlignment="1">
      <alignment vertical="center" wrapText="1"/>
    </xf>
    <xf numFmtId="41" fontId="2" fillId="0" borderId="0" xfId="1" applyNumberFormat="1" applyFont="1" applyAlignment="1">
      <alignment vertical="center" wrapText="1"/>
    </xf>
    <xf numFmtId="41" fontId="10" fillId="4" borderId="0" xfId="4" applyFont="1" applyFill="1" applyBorder="1" applyAlignment="1">
      <alignment readingOrder="1"/>
    </xf>
    <xf numFmtId="41" fontId="10" fillId="4" borderId="0" xfId="4" applyFont="1" applyFill="1" applyBorder="1" applyAlignment="1">
      <alignment wrapText="1" readingOrder="1"/>
    </xf>
    <xf numFmtId="41" fontId="12" fillId="2" borderId="7" xfId="4" applyFont="1" applyFill="1" applyBorder="1" applyAlignment="1">
      <alignment horizontal="center" vertical="center" readingOrder="1"/>
    </xf>
    <xf numFmtId="41" fontId="12" fillId="2" borderId="7" xfId="4" applyFont="1" applyFill="1" applyBorder="1" applyAlignment="1">
      <alignment horizontal="center" vertical="center" wrapText="1" readingOrder="1"/>
    </xf>
    <xf numFmtId="41" fontId="13" fillId="6" borderId="7" xfId="4" applyFont="1" applyFill="1" applyBorder="1" applyAlignment="1">
      <alignment vertical="center" readingOrder="1"/>
    </xf>
    <xf numFmtId="41" fontId="13" fillId="6" borderId="7" xfId="4" applyFont="1" applyFill="1" applyBorder="1" applyAlignment="1">
      <alignment horizontal="center" vertical="center" readingOrder="1"/>
    </xf>
    <xf numFmtId="41" fontId="13" fillId="6" borderId="7" xfId="4" applyFont="1" applyFill="1" applyBorder="1" applyAlignment="1">
      <alignment horizontal="right" vertical="center" wrapText="1" readingOrder="1"/>
    </xf>
    <xf numFmtId="41" fontId="14" fillId="4" borderId="0" xfId="4" applyFont="1" applyFill="1" applyBorder="1" applyAlignment="1">
      <alignment readingOrder="1"/>
    </xf>
    <xf numFmtId="41" fontId="10" fillId="4" borderId="7" xfId="4" applyFont="1" applyFill="1" applyBorder="1" applyAlignment="1">
      <alignment vertical="center" readingOrder="1"/>
    </xf>
    <xf numFmtId="41" fontId="10" fillId="4" borderId="7" xfId="4" applyFont="1" applyFill="1" applyBorder="1" applyAlignment="1">
      <alignment horizontal="center" vertical="center" readingOrder="1"/>
    </xf>
    <xf numFmtId="41" fontId="10" fillId="4" borderId="7" xfId="4" applyFont="1" applyFill="1" applyBorder="1" applyAlignment="1">
      <alignment horizontal="left" vertical="center" wrapText="1" readingOrder="1"/>
    </xf>
    <xf numFmtId="4" fontId="14" fillId="4" borderId="7" xfId="5" applyNumberFormat="1" applyFont="1" applyFill="1" applyBorder="1" applyAlignment="1">
      <alignment horizontal="right" vertical="center" wrapText="1" readingOrder="1"/>
    </xf>
    <xf numFmtId="41" fontId="13" fillId="2" borderId="7" xfId="4" applyFont="1" applyFill="1" applyBorder="1" applyAlignment="1">
      <alignment vertical="center" readingOrder="1"/>
    </xf>
    <xf numFmtId="41" fontId="13" fillId="2" borderId="7" xfId="4" applyFont="1" applyFill="1" applyBorder="1" applyAlignment="1">
      <alignment horizontal="center" vertical="center" readingOrder="1"/>
    </xf>
    <xf numFmtId="41" fontId="13" fillId="2" borderId="7" xfId="4" applyFont="1" applyFill="1" applyBorder="1" applyAlignment="1">
      <alignment horizontal="right" vertical="center" wrapText="1" readingOrder="1"/>
    </xf>
    <xf numFmtId="41" fontId="13" fillId="4" borderId="0" xfId="4" applyFont="1" applyFill="1" applyBorder="1" applyAlignment="1">
      <alignment readingOrder="1"/>
    </xf>
    <xf numFmtId="41" fontId="15" fillId="4" borderId="7" xfId="4" applyFont="1" applyFill="1" applyBorder="1" applyAlignment="1">
      <alignment vertical="center" readingOrder="1"/>
    </xf>
    <xf numFmtId="41" fontId="15" fillId="4" borderId="7" xfId="4" applyFont="1" applyFill="1" applyBorder="1" applyAlignment="1">
      <alignment horizontal="center" vertical="center" readingOrder="1"/>
    </xf>
    <xf numFmtId="41" fontId="15" fillId="4" borderId="7" xfId="4" applyFont="1" applyFill="1" applyBorder="1" applyAlignment="1">
      <alignment vertical="center" wrapText="1" readingOrder="1"/>
    </xf>
    <xf numFmtId="41" fontId="13" fillId="4" borderId="7" xfId="4" applyFont="1" applyFill="1" applyBorder="1" applyAlignment="1">
      <alignment horizontal="right" vertical="center" wrapText="1" readingOrder="1"/>
    </xf>
    <xf numFmtId="41" fontId="15" fillId="4" borderId="0" xfId="4" applyFont="1" applyFill="1" applyBorder="1" applyAlignment="1">
      <alignment readingOrder="1"/>
    </xf>
    <xf numFmtId="41" fontId="13" fillId="6" borderId="7" xfId="4" applyFont="1" applyFill="1" applyBorder="1" applyAlignment="1">
      <alignment vertical="center" wrapText="1" readingOrder="1"/>
    </xf>
    <xf numFmtId="41" fontId="13" fillId="2" borderId="7" xfId="4" applyFont="1" applyFill="1" applyBorder="1" applyAlignment="1">
      <alignment vertical="center" wrapText="1" readingOrder="1"/>
    </xf>
    <xf numFmtId="41" fontId="13" fillId="6" borderId="7" xfId="4" applyFont="1" applyFill="1" applyBorder="1" applyAlignment="1">
      <alignment readingOrder="1"/>
    </xf>
    <xf numFmtId="41" fontId="13" fillId="6" borderId="7" xfId="4" applyFont="1" applyFill="1" applyBorder="1" applyAlignment="1">
      <alignment wrapText="1" readingOrder="1"/>
    </xf>
    <xf numFmtId="41" fontId="13" fillId="4" borderId="0" xfId="4" applyFont="1" applyFill="1" applyBorder="1" applyAlignment="1">
      <alignment vertical="center" readingOrder="1"/>
    </xf>
    <xf numFmtId="41" fontId="15" fillId="4" borderId="7" xfId="4" applyFont="1" applyFill="1" applyBorder="1" applyAlignment="1">
      <alignment readingOrder="1"/>
    </xf>
    <xf numFmtId="41" fontId="15" fillId="4" borderId="7" xfId="4" applyFont="1" applyFill="1" applyBorder="1" applyAlignment="1">
      <alignment wrapText="1" readingOrder="1"/>
    </xf>
    <xf numFmtId="41" fontId="11" fillId="2" borderId="7" xfId="4" applyFont="1" applyFill="1" applyBorder="1" applyAlignment="1">
      <alignment vertical="center" wrapText="1" readingOrder="1"/>
    </xf>
    <xf numFmtId="41" fontId="15" fillId="4" borderId="0" xfId="4" applyFont="1" applyFill="1" applyBorder="1" applyAlignment="1">
      <alignment vertical="center" readingOrder="1"/>
    </xf>
    <xf numFmtId="165" fontId="9" fillId="5" borderId="23" xfId="1" applyNumberFormat="1" applyFont="1" applyFill="1" applyBorder="1" applyAlignment="1">
      <alignment vertical="center" wrapText="1"/>
    </xf>
    <xf numFmtId="0" fontId="7" fillId="0" borderId="24" xfId="1" quotePrefix="1" applyFont="1" applyBorder="1" applyAlignment="1">
      <alignment horizontal="right" vertical="center"/>
    </xf>
    <xf numFmtId="0" fontId="2" fillId="0" borderId="24" xfId="1" applyFont="1" applyBorder="1" applyAlignment="1">
      <alignment vertical="center" wrapText="1"/>
    </xf>
    <xf numFmtId="165" fontId="2" fillId="0" borderId="25" xfId="1" applyNumberFormat="1" applyFont="1" applyBorder="1" applyAlignment="1">
      <alignment vertical="center" wrapText="1"/>
    </xf>
    <xf numFmtId="0" fontId="7" fillId="0" borderId="8" xfId="1" quotePrefix="1" applyFont="1" applyBorder="1" applyAlignment="1">
      <alignment horizontal="right" vertical="center"/>
    </xf>
    <xf numFmtId="0" fontId="2" fillId="0" borderId="26" xfId="1" applyFont="1" applyBorder="1" applyAlignment="1">
      <alignment vertical="center" wrapText="1"/>
    </xf>
    <xf numFmtId="166" fontId="2" fillId="0" borderId="25" xfId="1" applyNumberFormat="1" applyFont="1" applyBorder="1" applyAlignment="1">
      <alignment vertical="center" wrapText="1"/>
    </xf>
    <xf numFmtId="4" fontId="14" fillId="4" borderId="7" xfId="4" applyNumberFormat="1" applyFont="1" applyFill="1" applyBorder="1" applyAlignment="1">
      <alignment horizontal="right" vertical="center" wrapText="1" readingOrder="1"/>
    </xf>
    <xf numFmtId="49" fontId="10" fillId="4" borderId="7" xfId="4" applyNumberFormat="1" applyFont="1" applyFill="1" applyBorder="1" applyAlignment="1">
      <alignment horizontal="center" vertical="center" readingOrder="1"/>
    </xf>
    <xf numFmtId="0" fontId="3" fillId="7" borderId="8" xfId="1" applyFont="1" applyFill="1" applyBorder="1" applyAlignment="1">
      <alignment vertical="center" wrapText="1"/>
    </xf>
    <xf numFmtId="0" fontId="2" fillId="7" borderId="7" xfId="1" applyFont="1" applyFill="1" applyBorder="1" applyAlignment="1">
      <alignment vertical="center" wrapText="1"/>
    </xf>
    <xf numFmtId="165" fontId="5" fillId="7" borderId="10" xfId="1" applyNumberFormat="1" applyFont="1" applyFill="1" applyBorder="1" applyAlignment="1">
      <alignment vertical="center" wrapText="1"/>
    </xf>
    <xf numFmtId="0" fontId="3" fillId="7" borderId="18" xfId="1" applyFont="1" applyFill="1" applyBorder="1" applyAlignment="1">
      <alignment vertical="center" wrapText="1"/>
    </xf>
    <xf numFmtId="0" fontId="2" fillId="7" borderId="19" xfId="1" applyFont="1" applyFill="1" applyBorder="1" applyAlignment="1">
      <alignment vertical="center" wrapText="1"/>
    </xf>
    <xf numFmtId="165" fontId="5" fillId="7" borderId="20" xfId="1" applyNumberFormat="1" applyFont="1" applyFill="1" applyBorder="1" applyAlignment="1">
      <alignment vertical="center" wrapText="1"/>
    </xf>
    <xf numFmtId="0" fontId="4" fillId="8" borderId="1" xfId="1" applyFont="1" applyFill="1" applyBorder="1" applyAlignment="1">
      <alignment horizontal="center" vertical="center" wrapText="1"/>
    </xf>
    <xf numFmtId="0" fontId="4" fillId="8" borderId="2" xfId="1" applyFont="1" applyFill="1" applyBorder="1" applyAlignment="1">
      <alignment horizontal="center" vertical="center" wrapText="1"/>
    </xf>
    <xf numFmtId="0" fontId="4" fillId="8" borderId="3" xfId="1" applyFont="1" applyFill="1" applyBorder="1" applyAlignment="1">
      <alignment horizontal="center" vertical="center" wrapText="1"/>
    </xf>
    <xf numFmtId="164" fontId="6" fillId="7" borderId="10" xfId="2" applyFont="1" applyFill="1" applyBorder="1" applyAlignment="1">
      <alignment horizontal="center" vertical="center" wrapText="1"/>
    </xf>
    <xf numFmtId="164" fontId="6" fillId="7" borderId="20" xfId="2" applyFont="1" applyFill="1" applyBorder="1" applyAlignment="1">
      <alignment horizontal="center" vertical="center" wrapText="1"/>
    </xf>
    <xf numFmtId="0" fontId="4" fillId="7" borderId="18" xfId="1" applyFont="1" applyFill="1" applyBorder="1" applyAlignment="1">
      <alignment vertical="center" wrapText="1"/>
    </xf>
    <xf numFmtId="0" fontId="8" fillId="7" borderId="19" xfId="1" applyFont="1" applyFill="1" applyBorder="1" applyAlignment="1">
      <alignment vertical="center" wrapText="1"/>
    </xf>
    <xf numFmtId="165" fontId="2" fillId="3" borderId="10" xfId="1" applyNumberFormat="1" applyFont="1" applyFill="1" applyBorder="1" applyAlignment="1">
      <alignment vertical="center" wrapText="1"/>
    </xf>
    <xf numFmtId="0" fontId="17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18" fillId="8" borderId="1" xfId="1" applyFont="1" applyFill="1" applyBorder="1" applyAlignment="1">
      <alignment horizontal="center" vertical="center" wrapText="1"/>
    </xf>
    <xf numFmtId="0" fontId="18" fillId="8" borderId="2" xfId="1" applyFont="1" applyFill="1" applyBorder="1" applyAlignment="1">
      <alignment horizontal="center" vertical="center" wrapText="1"/>
    </xf>
    <xf numFmtId="0" fontId="18" fillId="8" borderId="3" xfId="1" applyFont="1" applyFill="1" applyBorder="1" applyAlignment="1">
      <alignment horizontal="center" vertical="center" wrapText="1"/>
    </xf>
    <xf numFmtId="41" fontId="13" fillId="2" borderId="7" xfId="4" applyFont="1" applyFill="1" applyBorder="1" applyAlignment="1">
      <alignment horizontal="left" vertical="center" wrapText="1" readingOrder="1"/>
    </xf>
    <xf numFmtId="41" fontId="11" fillId="2" borderId="7" xfId="4" applyFont="1" applyFill="1" applyBorder="1" applyAlignment="1">
      <alignment horizontal="left" vertical="center" readingOrder="1"/>
    </xf>
    <xf numFmtId="41" fontId="13" fillId="6" borderId="9" xfId="4" applyFont="1" applyFill="1" applyBorder="1" applyAlignment="1">
      <alignment horizontal="left" vertical="center" readingOrder="1"/>
    </xf>
    <xf numFmtId="41" fontId="13" fillId="6" borderId="27" xfId="4" applyFont="1" applyFill="1" applyBorder="1" applyAlignment="1">
      <alignment horizontal="left" vertical="center" readingOrder="1"/>
    </xf>
    <xf numFmtId="41" fontId="13" fillId="6" borderId="11" xfId="4" applyFont="1" applyFill="1" applyBorder="1" applyAlignment="1">
      <alignment horizontal="left" vertical="center" readingOrder="1"/>
    </xf>
    <xf numFmtId="41" fontId="11" fillId="9" borderId="7" xfId="4" applyFont="1" applyFill="1" applyBorder="1" applyAlignment="1">
      <alignment horizontal="center" vertical="center" readingOrder="1"/>
    </xf>
    <xf numFmtId="41" fontId="13" fillId="6" borderId="7" xfId="4" applyFont="1" applyFill="1" applyBorder="1" applyAlignment="1">
      <alignment horizontal="left" vertical="center" readingOrder="1"/>
    </xf>
    <xf numFmtId="41" fontId="13" fillId="2" borderId="7" xfId="4" applyFont="1" applyFill="1" applyBorder="1" applyAlignment="1">
      <alignment horizontal="left" vertical="center" readingOrder="1"/>
    </xf>
    <xf numFmtId="0" fontId="5" fillId="5" borderId="21" xfId="1" applyFont="1" applyFill="1" applyBorder="1" applyAlignment="1">
      <alignment horizontal="center" vertical="center" wrapText="1"/>
    </xf>
    <xf numFmtId="0" fontId="5" fillId="5" borderId="22" xfId="1" applyFont="1" applyFill="1" applyBorder="1" applyAlignment="1">
      <alignment horizontal="center" vertical="center" wrapText="1"/>
    </xf>
    <xf numFmtId="0" fontId="16" fillId="9" borderId="13" xfId="1" applyFont="1" applyFill="1" applyBorder="1" applyAlignment="1">
      <alignment horizontal="center" vertical="center" wrapText="1"/>
    </xf>
    <xf numFmtId="0" fontId="16" fillId="9" borderId="14" xfId="1" applyFont="1" applyFill="1" applyBorder="1" applyAlignment="1">
      <alignment horizontal="center" vertical="center" wrapText="1"/>
    </xf>
    <xf numFmtId="0" fontId="16" fillId="9" borderId="15" xfId="1" applyFont="1" applyFill="1" applyBorder="1" applyAlignment="1">
      <alignment horizontal="center" vertical="center" wrapText="1"/>
    </xf>
    <xf numFmtId="0" fontId="16" fillId="9" borderId="16" xfId="1" applyFont="1" applyFill="1" applyBorder="1" applyAlignment="1">
      <alignment horizontal="center" vertical="center" wrapText="1"/>
    </xf>
    <xf numFmtId="0" fontId="16" fillId="9" borderId="12" xfId="1" applyFont="1" applyFill="1" applyBorder="1" applyAlignment="1">
      <alignment horizontal="center" vertical="center" wrapText="1"/>
    </xf>
    <xf numFmtId="0" fontId="16" fillId="9" borderId="17" xfId="1" applyFont="1" applyFill="1" applyBorder="1" applyAlignment="1">
      <alignment horizontal="center" vertical="center" wrapText="1"/>
    </xf>
    <xf numFmtId="0" fontId="18" fillId="9" borderId="13" xfId="1" applyFont="1" applyFill="1" applyBorder="1" applyAlignment="1">
      <alignment horizontal="center" vertical="center" wrapText="1"/>
    </xf>
    <xf numFmtId="0" fontId="18" fillId="9" borderId="14" xfId="1" applyFont="1" applyFill="1" applyBorder="1" applyAlignment="1">
      <alignment horizontal="center" vertical="center" wrapText="1"/>
    </xf>
    <xf numFmtId="0" fontId="18" fillId="9" borderId="15" xfId="1" applyFont="1" applyFill="1" applyBorder="1" applyAlignment="1">
      <alignment horizontal="center" vertical="center" wrapText="1"/>
    </xf>
    <xf numFmtId="0" fontId="18" fillId="9" borderId="16" xfId="1" applyFont="1" applyFill="1" applyBorder="1" applyAlignment="1">
      <alignment horizontal="center" vertical="center" wrapText="1"/>
    </xf>
    <xf numFmtId="0" fontId="18" fillId="9" borderId="12" xfId="1" applyFont="1" applyFill="1" applyBorder="1" applyAlignment="1">
      <alignment horizontal="center" vertical="center" wrapText="1"/>
    </xf>
    <xf numFmtId="0" fontId="18" fillId="9" borderId="17" xfId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vertical="center" wrapText="1"/>
    </xf>
    <xf numFmtId="0" fontId="19" fillId="0" borderId="8" xfId="1" applyFont="1" applyFill="1" applyBorder="1" applyAlignment="1">
      <alignment vertical="center" wrapText="1"/>
    </xf>
    <xf numFmtId="165" fontId="19" fillId="0" borderId="10" xfId="1" applyNumberFormat="1" applyFont="1" applyFill="1" applyBorder="1" applyAlignment="1">
      <alignment vertical="center" wrapText="1"/>
    </xf>
    <xf numFmtId="0" fontId="17" fillId="0" borderId="28" xfId="1" applyFont="1" applyFill="1" applyBorder="1" applyAlignment="1">
      <alignment vertical="center" wrapText="1"/>
    </xf>
    <xf numFmtId="0" fontId="19" fillId="0" borderId="29" xfId="1" applyFont="1" applyFill="1" applyBorder="1" applyAlignment="1">
      <alignment vertical="center" wrapText="1"/>
    </xf>
    <xf numFmtId="165" fontId="17" fillId="0" borderId="30" xfId="1" applyNumberFormat="1" applyFont="1" applyFill="1" applyBorder="1" applyAlignment="1">
      <alignment vertical="center" wrapText="1"/>
    </xf>
    <xf numFmtId="0" fontId="19" fillId="10" borderId="8" xfId="1" applyFont="1" applyFill="1" applyBorder="1" applyAlignment="1">
      <alignment vertical="center" wrapText="1"/>
    </xf>
    <xf numFmtId="0" fontId="19" fillId="10" borderId="7" xfId="1" applyFont="1" applyFill="1" applyBorder="1" applyAlignment="1">
      <alignment vertical="center" wrapText="1"/>
    </xf>
    <xf numFmtId="165" fontId="19" fillId="10" borderId="10" xfId="1" applyNumberFormat="1" applyFont="1" applyFill="1" applyBorder="1" applyAlignment="1">
      <alignment vertical="center" wrapText="1"/>
    </xf>
    <xf numFmtId="0" fontId="17" fillId="10" borderId="4" xfId="1" applyFont="1" applyFill="1" applyBorder="1" applyAlignment="1">
      <alignment vertical="center" wrapText="1"/>
    </xf>
    <xf numFmtId="0" fontId="17" fillId="10" borderId="5" xfId="1" applyFont="1" applyFill="1" applyBorder="1" applyAlignment="1">
      <alignment vertical="center" wrapText="1"/>
    </xf>
    <xf numFmtId="165" fontId="17" fillId="10" borderId="6" xfId="1" applyNumberFormat="1" applyFont="1" applyFill="1" applyBorder="1" applyAlignment="1">
      <alignment vertical="center" wrapText="1"/>
    </xf>
    <xf numFmtId="0" fontId="20" fillId="10" borderId="31" xfId="1" applyFont="1" applyFill="1" applyBorder="1" applyAlignment="1">
      <alignment horizontal="center" vertical="center" wrapText="1"/>
    </xf>
    <xf numFmtId="0" fontId="20" fillId="10" borderId="32" xfId="1" applyFont="1" applyFill="1" applyBorder="1" applyAlignment="1">
      <alignment horizontal="center" vertical="center" wrapText="1"/>
    </xf>
    <xf numFmtId="165" fontId="20" fillId="10" borderId="33" xfId="1" applyNumberFormat="1" applyFont="1" applyFill="1" applyBorder="1" applyAlignment="1">
      <alignment vertical="center" wrapText="1"/>
    </xf>
  </cellXfs>
  <cellStyles count="6">
    <cellStyle name="Millares [0] 2" xfId="3" xr:uid="{6B1D337D-8D66-4918-BD39-E4954CA82855}"/>
    <cellStyle name="Millares [0] 3" xfId="4" xr:uid="{93FBF1B6-D179-411D-996D-A3AB31D3F5F2}"/>
    <cellStyle name="Moneda 2" xfId="2" xr:uid="{117D8AB9-9D0F-49B3-B443-F9D3FFAA5711}"/>
    <cellStyle name="Normal" xfId="0" builtinId="0"/>
    <cellStyle name="Normal 2" xfId="1" xr:uid="{E0D1731F-154A-4ABA-BA89-7FDDBB89E1C7}"/>
    <cellStyle name="Normal 3" xfId="5" xr:uid="{693BE421-9A67-4D96-A708-F5C6DC50AC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1D50-60F5-4F1B-9673-4F478BC96E4D}">
  <dimension ref="B1:G79"/>
  <sheetViews>
    <sheetView showGridLines="0" zoomScale="110" zoomScaleNormal="110" workbookViewId="0">
      <pane ySplit="3" topLeftCell="A10" activePane="bottomLeft" state="frozen"/>
      <selection pane="bottomLeft" activeCell="J27" sqref="J27"/>
    </sheetView>
  </sheetViews>
  <sheetFormatPr baseColWidth="10" defaultRowHeight="18.75" customHeight="1" x14ac:dyDescent="0.25"/>
  <cols>
    <col min="1" max="1" width="1.83203125" style="16" customWidth="1"/>
    <col min="2" max="2" width="15.6640625" style="16" bestFit="1" customWidth="1"/>
    <col min="3" max="3" width="13.83203125" style="16" customWidth="1"/>
    <col min="4" max="4" width="10.83203125" style="16" customWidth="1"/>
    <col min="5" max="5" width="6.83203125" style="16" customWidth="1"/>
    <col min="6" max="6" width="61.33203125" style="17" customWidth="1"/>
    <col min="7" max="7" width="26.1640625" style="17" customWidth="1"/>
    <col min="8" max="16384" width="12" style="16"/>
  </cols>
  <sheetData>
    <row r="1" spans="2:7" ht="7.5" customHeight="1" x14ac:dyDescent="0.25"/>
    <row r="2" spans="2:7" ht="18.75" customHeight="1" x14ac:dyDescent="0.25">
      <c r="B2" s="79" t="s">
        <v>182</v>
      </c>
      <c r="C2" s="79"/>
      <c r="D2" s="79"/>
      <c r="E2" s="79"/>
      <c r="F2" s="79"/>
      <c r="G2" s="79"/>
    </row>
    <row r="3" spans="2:7" ht="18.75" customHeight="1" x14ac:dyDescent="0.25">
      <c r="B3" s="18" t="s">
        <v>2</v>
      </c>
      <c r="C3" s="18" t="s">
        <v>56</v>
      </c>
      <c r="D3" s="18" t="s">
        <v>57</v>
      </c>
      <c r="E3" s="18" t="s">
        <v>58</v>
      </c>
      <c r="F3" s="19" t="s">
        <v>59</v>
      </c>
      <c r="G3" s="19" t="s">
        <v>0</v>
      </c>
    </row>
    <row r="4" spans="2:7" s="23" customFormat="1" ht="18.75" customHeight="1" x14ac:dyDescent="0.3">
      <c r="B4" s="20" t="s">
        <v>60</v>
      </c>
      <c r="C4" s="21"/>
      <c r="D4" s="80" t="s">
        <v>61</v>
      </c>
      <c r="E4" s="80"/>
      <c r="F4" s="80"/>
      <c r="G4" s="22">
        <f>SUM(G5:G13)</f>
        <v>35348000000</v>
      </c>
    </row>
    <row r="5" spans="2:7" ht="18.75" customHeight="1" x14ac:dyDescent="0.25">
      <c r="B5" s="24" t="s">
        <v>62</v>
      </c>
      <c r="C5" s="25" t="s">
        <v>63</v>
      </c>
      <c r="D5" s="25" t="s">
        <v>64</v>
      </c>
      <c r="E5" s="25" t="s">
        <v>65</v>
      </c>
      <c r="F5" s="26" t="s">
        <v>66</v>
      </c>
      <c r="G5" s="27">
        <v>28328000000</v>
      </c>
    </row>
    <row r="6" spans="2:7" ht="18.75" customHeight="1" x14ac:dyDescent="0.25">
      <c r="B6" s="24" t="s">
        <v>67</v>
      </c>
      <c r="C6" s="25" t="s">
        <v>63</v>
      </c>
      <c r="D6" s="25" t="s">
        <v>64</v>
      </c>
      <c r="E6" s="25" t="s">
        <v>65</v>
      </c>
      <c r="F6" s="26" t="s">
        <v>68</v>
      </c>
      <c r="G6" s="27">
        <v>700000000</v>
      </c>
    </row>
    <row r="7" spans="2:7" ht="18.75" customHeight="1" x14ac:dyDescent="0.25">
      <c r="B7" s="24" t="s">
        <v>69</v>
      </c>
      <c r="C7" s="25" t="s">
        <v>63</v>
      </c>
      <c r="D7" s="25" t="s">
        <v>64</v>
      </c>
      <c r="E7" s="25" t="s">
        <v>65</v>
      </c>
      <c r="F7" s="26" t="s">
        <v>70</v>
      </c>
      <c r="G7" s="27">
        <v>10000000</v>
      </c>
    </row>
    <row r="8" spans="2:7" ht="18.75" customHeight="1" x14ac:dyDescent="0.25">
      <c r="B8" s="24" t="s">
        <v>71</v>
      </c>
      <c r="C8" s="25" t="s">
        <v>63</v>
      </c>
      <c r="D8" s="25" t="s">
        <v>64</v>
      </c>
      <c r="E8" s="25" t="s">
        <v>65</v>
      </c>
      <c r="F8" s="26" t="s">
        <v>72</v>
      </c>
      <c r="G8" s="27">
        <v>10000000</v>
      </c>
    </row>
    <row r="9" spans="2:7" ht="18.75" customHeight="1" x14ac:dyDescent="0.25">
      <c r="B9" s="24" t="s">
        <v>73</v>
      </c>
      <c r="C9" s="25" t="s">
        <v>63</v>
      </c>
      <c r="D9" s="25" t="s">
        <v>64</v>
      </c>
      <c r="E9" s="25" t="s">
        <v>65</v>
      </c>
      <c r="F9" s="26" t="s">
        <v>74</v>
      </c>
      <c r="G9" s="27">
        <v>1300000000</v>
      </c>
    </row>
    <row r="10" spans="2:7" ht="18.75" customHeight="1" x14ac:dyDescent="0.25">
      <c r="B10" s="24" t="s">
        <v>75</v>
      </c>
      <c r="C10" s="25" t="s">
        <v>63</v>
      </c>
      <c r="D10" s="25" t="s">
        <v>64</v>
      </c>
      <c r="E10" s="25" t="s">
        <v>65</v>
      </c>
      <c r="F10" s="26" t="s">
        <v>76</v>
      </c>
      <c r="G10" s="27">
        <v>890000000</v>
      </c>
    </row>
    <row r="11" spans="2:7" ht="18.75" customHeight="1" x14ac:dyDescent="0.25">
      <c r="B11" s="24" t="s">
        <v>77</v>
      </c>
      <c r="C11" s="25" t="s">
        <v>63</v>
      </c>
      <c r="D11" s="25" t="s">
        <v>64</v>
      </c>
      <c r="E11" s="25" t="s">
        <v>65</v>
      </c>
      <c r="F11" s="26" t="s">
        <v>78</v>
      </c>
      <c r="G11" s="27">
        <v>60000000</v>
      </c>
    </row>
    <row r="12" spans="2:7" ht="18.75" customHeight="1" x14ac:dyDescent="0.25">
      <c r="B12" s="24" t="s">
        <v>79</v>
      </c>
      <c r="C12" s="25" t="s">
        <v>63</v>
      </c>
      <c r="D12" s="25" t="s">
        <v>64</v>
      </c>
      <c r="E12" s="25" t="s">
        <v>65</v>
      </c>
      <c r="F12" s="26" t="s">
        <v>80</v>
      </c>
      <c r="G12" s="27">
        <v>2700000000</v>
      </c>
    </row>
    <row r="13" spans="2:7" ht="18.75" customHeight="1" x14ac:dyDescent="0.25">
      <c r="B13" s="24" t="s">
        <v>81</v>
      </c>
      <c r="C13" s="25" t="s">
        <v>63</v>
      </c>
      <c r="D13" s="25" t="s">
        <v>64</v>
      </c>
      <c r="E13" s="25" t="s">
        <v>65</v>
      </c>
      <c r="F13" s="26" t="s">
        <v>82</v>
      </c>
      <c r="G13" s="27">
        <v>1350000000</v>
      </c>
    </row>
    <row r="14" spans="2:7" s="23" customFormat="1" ht="18.75" customHeight="1" x14ac:dyDescent="0.3">
      <c r="B14" s="20" t="s">
        <v>83</v>
      </c>
      <c r="C14" s="21"/>
      <c r="D14" s="80" t="s">
        <v>84</v>
      </c>
      <c r="E14" s="80"/>
      <c r="F14" s="80"/>
      <c r="G14" s="22">
        <f>SUM(G15:G21)</f>
        <v>12863000000</v>
      </c>
    </row>
    <row r="15" spans="2:7" ht="18.75" customHeight="1" x14ac:dyDescent="0.25">
      <c r="B15" s="24" t="s">
        <v>85</v>
      </c>
      <c r="C15" s="25" t="s">
        <v>63</v>
      </c>
      <c r="D15" s="25" t="s">
        <v>64</v>
      </c>
      <c r="E15" s="25" t="s">
        <v>65</v>
      </c>
      <c r="F15" s="26" t="s">
        <v>86</v>
      </c>
      <c r="G15" s="27">
        <v>3800000000</v>
      </c>
    </row>
    <row r="16" spans="2:7" ht="18.75" customHeight="1" x14ac:dyDescent="0.25">
      <c r="B16" s="24" t="s">
        <v>87</v>
      </c>
      <c r="C16" s="25" t="s">
        <v>63</v>
      </c>
      <c r="D16" s="25" t="s">
        <v>64</v>
      </c>
      <c r="E16" s="25" t="s">
        <v>65</v>
      </c>
      <c r="F16" s="26" t="s">
        <v>88</v>
      </c>
      <c r="G16" s="27">
        <v>2700000000</v>
      </c>
    </row>
    <row r="17" spans="2:7" ht="18.75" customHeight="1" x14ac:dyDescent="0.25">
      <c r="B17" s="24" t="s">
        <v>89</v>
      </c>
      <c r="C17" s="25" t="s">
        <v>63</v>
      </c>
      <c r="D17" s="25" t="s">
        <v>64</v>
      </c>
      <c r="E17" s="25" t="s">
        <v>65</v>
      </c>
      <c r="F17" s="26" t="s">
        <v>90</v>
      </c>
      <c r="G17" s="27">
        <v>3100000000</v>
      </c>
    </row>
    <row r="18" spans="2:7" ht="18.75" customHeight="1" x14ac:dyDescent="0.25">
      <c r="B18" s="24" t="s">
        <v>91</v>
      </c>
      <c r="C18" s="25" t="s">
        <v>63</v>
      </c>
      <c r="D18" s="25" t="s">
        <v>64</v>
      </c>
      <c r="E18" s="25" t="s">
        <v>65</v>
      </c>
      <c r="F18" s="26" t="s">
        <v>92</v>
      </c>
      <c r="G18" s="27">
        <v>1400000000</v>
      </c>
    </row>
    <row r="19" spans="2:7" ht="18.75" customHeight="1" x14ac:dyDescent="0.25">
      <c r="B19" s="24" t="s">
        <v>93</v>
      </c>
      <c r="C19" s="25" t="s">
        <v>63</v>
      </c>
      <c r="D19" s="25" t="s">
        <v>64</v>
      </c>
      <c r="E19" s="25" t="s">
        <v>65</v>
      </c>
      <c r="F19" s="26" t="s">
        <v>94</v>
      </c>
      <c r="G19" s="27">
        <v>170000000</v>
      </c>
    </row>
    <row r="20" spans="2:7" ht="18.75" customHeight="1" x14ac:dyDescent="0.25">
      <c r="B20" s="24" t="s">
        <v>95</v>
      </c>
      <c r="C20" s="25" t="s">
        <v>63</v>
      </c>
      <c r="D20" s="25" t="s">
        <v>64</v>
      </c>
      <c r="E20" s="25" t="s">
        <v>65</v>
      </c>
      <c r="F20" s="26" t="s">
        <v>96</v>
      </c>
      <c r="G20" s="27">
        <v>1000000000</v>
      </c>
    </row>
    <row r="21" spans="2:7" ht="18.75" customHeight="1" x14ac:dyDescent="0.25">
      <c r="B21" s="24" t="s">
        <v>97</v>
      </c>
      <c r="C21" s="25" t="s">
        <v>63</v>
      </c>
      <c r="D21" s="25" t="s">
        <v>64</v>
      </c>
      <c r="E21" s="25" t="s">
        <v>65</v>
      </c>
      <c r="F21" s="26" t="s">
        <v>98</v>
      </c>
      <c r="G21" s="27">
        <v>693000000</v>
      </c>
    </row>
    <row r="22" spans="2:7" s="23" customFormat="1" ht="18.75" customHeight="1" x14ac:dyDescent="0.3">
      <c r="B22" s="20" t="s">
        <v>99</v>
      </c>
      <c r="C22" s="21"/>
      <c r="D22" s="80" t="s">
        <v>100</v>
      </c>
      <c r="E22" s="80"/>
      <c r="F22" s="80"/>
      <c r="G22" s="22">
        <f>SUM(G23:G28)</f>
        <v>2157000000</v>
      </c>
    </row>
    <row r="23" spans="2:7" ht="18.75" customHeight="1" x14ac:dyDescent="0.25">
      <c r="B23" s="24" t="s">
        <v>101</v>
      </c>
      <c r="C23" s="25" t="s">
        <v>63</v>
      </c>
      <c r="D23" s="25" t="s">
        <v>64</v>
      </c>
      <c r="E23" s="25" t="s">
        <v>65</v>
      </c>
      <c r="F23" s="26" t="s">
        <v>102</v>
      </c>
      <c r="G23" s="27">
        <v>298000000</v>
      </c>
    </row>
    <row r="24" spans="2:7" ht="18.75" customHeight="1" x14ac:dyDescent="0.25">
      <c r="B24" s="24" t="s">
        <v>103</v>
      </c>
      <c r="C24" s="25" t="s">
        <v>63</v>
      </c>
      <c r="D24" s="25" t="s">
        <v>64</v>
      </c>
      <c r="E24" s="25" t="s">
        <v>65</v>
      </c>
      <c r="F24" s="26" t="s">
        <v>104</v>
      </c>
      <c r="G24" s="27">
        <v>450000000</v>
      </c>
    </row>
    <row r="25" spans="2:7" ht="18.75" customHeight="1" x14ac:dyDescent="0.25">
      <c r="B25" s="24" t="s">
        <v>105</v>
      </c>
      <c r="C25" s="25" t="s">
        <v>63</v>
      </c>
      <c r="D25" s="25" t="s">
        <v>64</v>
      </c>
      <c r="E25" s="25" t="s">
        <v>65</v>
      </c>
      <c r="F25" s="26" t="s">
        <v>106</v>
      </c>
      <c r="G25" s="27">
        <v>150000000</v>
      </c>
    </row>
    <row r="26" spans="2:7" ht="18.75" customHeight="1" x14ac:dyDescent="0.25">
      <c r="B26" s="24" t="s">
        <v>107</v>
      </c>
      <c r="C26" s="25" t="s">
        <v>63</v>
      </c>
      <c r="D26" s="25" t="s">
        <v>64</v>
      </c>
      <c r="E26" s="25" t="s">
        <v>65</v>
      </c>
      <c r="F26" s="26" t="s">
        <v>108</v>
      </c>
      <c r="G26" s="27">
        <v>1000000000</v>
      </c>
    </row>
    <row r="27" spans="2:7" ht="18.75" customHeight="1" x14ac:dyDescent="0.25">
      <c r="B27" s="24" t="s">
        <v>109</v>
      </c>
      <c r="C27" s="25" t="s">
        <v>63</v>
      </c>
      <c r="D27" s="25" t="s">
        <v>64</v>
      </c>
      <c r="E27" s="25" t="s">
        <v>65</v>
      </c>
      <c r="F27" s="26" t="s">
        <v>110</v>
      </c>
      <c r="G27" s="27">
        <v>136000000</v>
      </c>
    </row>
    <row r="28" spans="2:7" ht="18.75" customHeight="1" x14ac:dyDescent="0.25">
      <c r="B28" s="24" t="s">
        <v>111</v>
      </c>
      <c r="C28" s="25" t="s">
        <v>63</v>
      </c>
      <c r="D28" s="25" t="s">
        <v>64</v>
      </c>
      <c r="E28" s="25" t="s">
        <v>65</v>
      </c>
      <c r="F28" s="26" t="s">
        <v>112</v>
      </c>
      <c r="G28" s="27">
        <v>123000000</v>
      </c>
    </row>
    <row r="29" spans="2:7" s="31" customFormat="1" ht="18.75" customHeight="1" x14ac:dyDescent="0.3">
      <c r="B29" s="28" t="s">
        <v>113</v>
      </c>
      <c r="C29" s="29"/>
      <c r="D29" s="81" t="s">
        <v>114</v>
      </c>
      <c r="E29" s="81"/>
      <c r="F29" s="81"/>
      <c r="G29" s="30">
        <f>G4+G14+G22</f>
        <v>50368000000</v>
      </c>
    </row>
    <row r="30" spans="2:7" s="36" customFormat="1" ht="18.75" customHeight="1" x14ac:dyDescent="0.25">
      <c r="B30" s="32"/>
      <c r="C30" s="33"/>
      <c r="D30" s="32"/>
      <c r="E30" s="32"/>
      <c r="F30" s="34"/>
      <c r="G30" s="35"/>
    </row>
    <row r="31" spans="2:7" s="31" customFormat="1" ht="18.75" customHeight="1" x14ac:dyDescent="0.3">
      <c r="B31" s="20" t="s">
        <v>115</v>
      </c>
      <c r="C31" s="21"/>
      <c r="D31" s="20" t="s">
        <v>116</v>
      </c>
      <c r="E31" s="20"/>
      <c r="F31" s="37"/>
      <c r="G31" s="22">
        <f>SUM(G32:G58)</f>
        <v>13298999999.999998</v>
      </c>
    </row>
    <row r="32" spans="2:7" s="36" customFormat="1" ht="18.75" customHeight="1" x14ac:dyDescent="0.25">
      <c r="B32" s="24" t="s">
        <v>117</v>
      </c>
      <c r="C32" s="25" t="s">
        <v>63</v>
      </c>
      <c r="D32" s="25" t="s">
        <v>64</v>
      </c>
      <c r="E32" s="25" t="s">
        <v>65</v>
      </c>
      <c r="F32" s="26" t="s">
        <v>118</v>
      </c>
      <c r="G32" s="53">
        <v>10000000</v>
      </c>
    </row>
    <row r="33" spans="2:7" ht="30" customHeight="1" x14ac:dyDescent="0.25">
      <c r="B33" s="24" t="s">
        <v>119</v>
      </c>
      <c r="C33" s="25" t="s">
        <v>63</v>
      </c>
      <c r="D33" s="25" t="s">
        <v>64</v>
      </c>
      <c r="E33" s="25" t="s">
        <v>65</v>
      </c>
      <c r="F33" s="26" t="s">
        <v>185</v>
      </c>
      <c r="G33" s="53">
        <v>164111111.63999999</v>
      </c>
    </row>
    <row r="34" spans="2:7" ht="26.25" customHeight="1" x14ac:dyDescent="0.25">
      <c r="B34" s="24" t="s">
        <v>120</v>
      </c>
      <c r="C34" s="25" t="s">
        <v>63</v>
      </c>
      <c r="D34" s="25" t="s">
        <v>64</v>
      </c>
      <c r="E34" s="25" t="s">
        <v>65</v>
      </c>
      <c r="F34" s="26" t="s">
        <v>121</v>
      </c>
      <c r="G34" s="53">
        <v>55780040</v>
      </c>
    </row>
    <row r="35" spans="2:7" ht="18.75" customHeight="1" x14ac:dyDescent="0.25">
      <c r="B35" s="24" t="s">
        <v>122</v>
      </c>
      <c r="C35" s="25" t="s">
        <v>63</v>
      </c>
      <c r="D35" s="25" t="s">
        <v>64</v>
      </c>
      <c r="E35" s="25" t="s">
        <v>65</v>
      </c>
      <c r="F35" s="26" t="s">
        <v>123</v>
      </c>
      <c r="G35" s="53">
        <v>430131700</v>
      </c>
    </row>
    <row r="36" spans="2:7" ht="18.75" customHeight="1" x14ac:dyDescent="0.25">
      <c r="B36" s="24" t="s">
        <v>188</v>
      </c>
      <c r="C36" s="25" t="s">
        <v>63</v>
      </c>
      <c r="D36" s="25" t="s">
        <v>64</v>
      </c>
      <c r="E36" s="25" t="s">
        <v>65</v>
      </c>
      <c r="F36" s="26" t="s">
        <v>189</v>
      </c>
      <c r="G36" s="53">
        <v>700000000</v>
      </c>
    </row>
    <row r="37" spans="2:7" ht="18.75" customHeight="1" x14ac:dyDescent="0.25">
      <c r="B37" s="24" t="s">
        <v>190</v>
      </c>
      <c r="C37" s="25" t="s">
        <v>63</v>
      </c>
      <c r="D37" s="25" t="s">
        <v>64</v>
      </c>
      <c r="E37" s="25" t="s">
        <v>65</v>
      </c>
      <c r="F37" s="26" t="s">
        <v>191</v>
      </c>
      <c r="G37" s="53">
        <v>1500000</v>
      </c>
    </row>
    <row r="38" spans="2:7" ht="23.25" customHeight="1" x14ac:dyDescent="0.25">
      <c r="B38" s="24" t="s">
        <v>124</v>
      </c>
      <c r="C38" s="25" t="s">
        <v>63</v>
      </c>
      <c r="D38" s="25" t="s">
        <v>64</v>
      </c>
      <c r="E38" s="25" t="s">
        <v>65</v>
      </c>
      <c r="F38" s="26" t="s">
        <v>125</v>
      </c>
      <c r="G38" s="53">
        <v>542465524.79999995</v>
      </c>
    </row>
    <row r="39" spans="2:7" ht="18.75" customHeight="1" x14ac:dyDescent="0.25">
      <c r="B39" s="24" t="s">
        <v>126</v>
      </c>
      <c r="C39" s="25" t="s">
        <v>63</v>
      </c>
      <c r="D39" s="25" t="s">
        <v>64</v>
      </c>
      <c r="E39" s="25" t="s">
        <v>65</v>
      </c>
      <c r="F39" s="26" t="s">
        <v>127</v>
      </c>
      <c r="G39" s="53">
        <v>390488000</v>
      </c>
    </row>
    <row r="40" spans="2:7" ht="18.75" customHeight="1" x14ac:dyDescent="0.25">
      <c r="B40" s="24" t="s">
        <v>128</v>
      </c>
      <c r="C40" s="25" t="s">
        <v>63</v>
      </c>
      <c r="D40" s="25" t="s">
        <v>64</v>
      </c>
      <c r="E40" s="25" t="s">
        <v>65</v>
      </c>
      <c r="F40" s="26" t="s">
        <v>129</v>
      </c>
      <c r="G40" s="53">
        <v>22192380</v>
      </c>
    </row>
    <row r="41" spans="2:7" ht="18.75" customHeight="1" x14ac:dyDescent="0.25">
      <c r="B41" s="24" t="s">
        <v>192</v>
      </c>
      <c r="C41" s="25" t="s">
        <v>63</v>
      </c>
      <c r="D41" s="25" t="s">
        <v>64</v>
      </c>
      <c r="E41" s="25" t="s">
        <v>65</v>
      </c>
      <c r="F41" s="26" t="s">
        <v>193</v>
      </c>
      <c r="G41" s="53">
        <v>700000</v>
      </c>
    </row>
    <row r="42" spans="2:7" ht="18.75" customHeight="1" x14ac:dyDescent="0.25">
      <c r="B42" s="24" t="s">
        <v>130</v>
      </c>
      <c r="C42" s="25" t="s">
        <v>63</v>
      </c>
      <c r="D42" s="25" t="s">
        <v>64</v>
      </c>
      <c r="E42" s="25" t="s">
        <v>65</v>
      </c>
      <c r="F42" s="26" t="s">
        <v>131</v>
      </c>
      <c r="G42" s="53">
        <v>22192380</v>
      </c>
    </row>
    <row r="43" spans="2:7" ht="30" customHeight="1" x14ac:dyDescent="0.25">
      <c r="B43" s="24" t="s">
        <v>132</v>
      </c>
      <c r="C43" s="25" t="s">
        <v>63</v>
      </c>
      <c r="D43" s="25" t="s">
        <v>64</v>
      </c>
      <c r="E43" s="25" t="s">
        <v>65</v>
      </c>
      <c r="F43" s="26" t="s">
        <v>133</v>
      </c>
      <c r="G43" s="53">
        <v>233425712.96000001</v>
      </c>
    </row>
    <row r="44" spans="2:7" ht="18.75" customHeight="1" x14ac:dyDescent="0.25">
      <c r="B44" s="24" t="s">
        <v>134</v>
      </c>
      <c r="C44" s="25" t="s">
        <v>63</v>
      </c>
      <c r="D44" s="25" t="s">
        <v>64</v>
      </c>
      <c r="E44" s="25" t="s">
        <v>65</v>
      </c>
      <c r="F44" s="26" t="s">
        <v>135</v>
      </c>
      <c r="G44" s="53">
        <v>505434361.75999999</v>
      </c>
    </row>
    <row r="45" spans="2:7" ht="18.75" customHeight="1" x14ac:dyDescent="0.25">
      <c r="B45" s="24" t="s">
        <v>136</v>
      </c>
      <c r="C45" s="25" t="s">
        <v>63</v>
      </c>
      <c r="D45" s="25" t="s">
        <v>64</v>
      </c>
      <c r="E45" s="25" t="s">
        <v>65</v>
      </c>
      <c r="F45" s="26" t="s">
        <v>137</v>
      </c>
      <c r="G45" s="53">
        <v>6609256509.4399996</v>
      </c>
    </row>
    <row r="46" spans="2:7" ht="18.75" customHeight="1" x14ac:dyDescent="0.25">
      <c r="B46" s="24" t="s">
        <v>138</v>
      </c>
      <c r="C46" s="25" t="s">
        <v>63</v>
      </c>
      <c r="D46" s="25" t="s">
        <v>64</v>
      </c>
      <c r="E46" s="25" t="s">
        <v>65</v>
      </c>
      <c r="F46" s="26" t="s">
        <v>139</v>
      </c>
      <c r="G46" s="53">
        <v>519361508</v>
      </c>
    </row>
    <row r="47" spans="2:7" ht="18.75" customHeight="1" x14ac:dyDescent="0.25">
      <c r="B47" s="24" t="s">
        <v>194</v>
      </c>
      <c r="C47" s="25" t="s">
        <v>63</v>
      </c>
      <c r="D47" s="25" t="s">
        <v>64</v>
      </c>
      <c r="E47" s="25" t="s">
        <v>65</v>
      </c>
      <c r="F47" s="26" t="s">
        <v>195</v>
      </c>
      <c r="G47" s="53">
        <v>500000</v>
      </c>
    </row>
    <row r="48" spans="2:7" ht="24.75" customHeight="1" x14ac:dyDescent="0.25">
      <c r="B48" s="24" t="s">
        <v>140</v>
      </c>
      <c r="C48" s="25" t="s">
        <v>63</v>
      </c>
      <c r="D48" s="25" t="s">
        <v>64</v>
      </c>
      <c r="E48" s="25" t="s">
        <v>65</v>
      </c>
      <c r="F48" s="26" t="s">
        <v>186</v>
      </c>
      <c r="G48" s="53">
        <v>654703440</v>
      </c>
    </row>
    <row r="49" spans="2:7" ht="24" customHeight="1" x14ac:dyDescent="0.25">
      <c r="B49" s="24" t="s">
        <v>141</v>
      </c>
      <c r="C49" s="25" t="s">
        <v>63</v>
      </c>
      <c r="D49" s="25" t="s">
        <v>64</v>
      </c>
      <c r="E49" s="25" t="s">
        <v>65</v>
      </c>
      <c r="F49" s="26" t="s">
        <v>142</v>
      </c>
      <c r="G49" s="53">
        <v>90344279.200000003</v>
      </c>
    </row>
    <row r="50" spans="2:7" ht="18.75" customHeight="1" x14ac:dyDescent="0.25">
      <c r="B50" s="24" t="s">
        <v>143</v>
      </c>
      <c r="C50" s="25" t="s">
        <v>63</v>
      </c>
      <c r="D50" s="25" t="s">
        <v>64</v>
      </c>
      <c r="E50" s="25" t="s">
        <v>65</v>
      </c>
      <c r="F50" s="26" t="s">
        <v>144</v>
      </c>
      <c r="G50" s="53">
        <v>723703600.36000001</v>
      </c>
    </row>
    <row r="51" spans="2:7" ht="22.5" customHeight="1" x14ac:dyDescent="0.25">
      <c r="B51" s="24" t="s">
        <v>145</v>
      </c>
      <c r="C51" s="25" t="s">
        <v>63</v>
      </c>
      <c r="D51" s="25" t="s">
        <v>64</v>
      </c>
      <c r="E51" s="25" t="s">
        <v>65</v>
      </c>
      <c r="F51" s="26" t="s">
        <v>146</v>
      </c>
      <c r="G51" s="53">
        <v>245245356.22</v>
      </c>
    </row>
    <row r="52" spans="2:7" ht="22.5" customHeight="1" x14ac:dyDescent="0.25">
      <c r="B52" s="24" t="s">
        <v>196</v>
      </c>
      <c r="C52" s="25" t="s">
        <v>63</v>
      </c>
      <c r="D52" s="25" t="s">
        <v>64</v>
      </c>
      <c r="E52" s="25" t="s">
        <v>65</v>
      </c>
      <c r="F52" s="26" t="s">
        <v>197</v>
      </c>
      <c r="G52" s="53">
        <v>400000</v>
      </c>
    </row>
    <row r="53" spans="2:7" ht="18.75" customHeight="1" x14ac:dyDescent="0.25">
      <c r="B53" s="24" t="s">
        <v>147</v>
      </c>
      <c r="C53" s="25" t="s">
        <v>63</v>
      </c>
      <c r="D53" s="25" t="s">
        <v>64</v>
      </c>
      <c r="E53" s="25" t="s">
        <v>65</v>
      </c>
      <c r="F53" s="26" t="s">
        <v>148</v>
      </c>
      <c r="G53" s="53">
        <v>271411620</v>
      </c>
    </row>
    <row r="54" spans="2:7" ht="22.5" customHeight="1" x14ac:dyDescent="0.25">
      <c r="B54" s="24" t="s">
        <v>149</v>
      </c>
      <c r="C54" s="25" t="s">
        <v>63</v>
      </c>
      <c r="D54" s="25" t="s">
        <v>64</v>
      </c>
      <c r="E54" s="25" t="s">
        <v>65</v>
      </c>
      <c r="F54" s="26" t="s">
        <v>150</v>
      </c>
      <c r="G54" s="53">
        <v>84275441</v>
      </c>
    </row>
    <row r="55" spans="2:7" ht="24.75" customHeight="1" x14ac:dyDescent="0.25">
      <c r="B55" s="24" t="s">
        <v>151</v>
      </c>
      <c r="C55" s="25" t="s">
        <v>63</v>
      </c>
      <c r="D55" s="25" t="s">
        <v>64</v>
      </c>
      <c r="E55" s="25" t="s">
        <v>65</v>
      </c>
      <c r="F55" s="26" t="s">
        <v>152</v>
      </c>
      <c r="G55" s="53">
        <v>25229124.16</v>
      </c>
    </row>
    <row r="56" spans="2:7" ht="18.75" customHeight="1" x14ac:dyDescent="0.25">
      <c r="B56" s="24" t="s">
        <v>153</v>
      </c>
      <c r="C56" s="25" t="s">
        <v>63</v>
      </c>
      <c r="D56" s="25" t="s">
        <v>64</v>
      </c>
      <c r="E56" s="25" t="s">
        <v>65</v>
      </c>
      <c r="F56" s="26" t="s">
        <v>187</v>
      </c>
      <c r="G56" s="53">
        <v>261553000</v>
      </c>
    </row>
    <row r="57" spans="2:7" ht="18.75" customHeight="1" x14ac:dyDescent="0.25">
      <c r="B57" s="24" t="s">
        <v>154</v>
      </c>
      <c r="C57" s="25" t="s">
        <v>63</v>
      </c>
      <c r="D57" s="25" t="s">
        <v>64</v>
      </c>
      <c r="E57" s="25" t="s">
        <v>65</v>
      </c>
      <c r="F57" s="26" t="s">
        <v>155</v>
      </c>
      <c r="G57" s="53">
        <v>440000000</v>
      </c>
    </row>
    <row r="58" spans="2:7" ht="18.75" customHeight="1" x14ac:dyDescent="0.25">
      <c r="B58" s="24" t="s">
        <v>156</v>
      </c>
      <c r="C58" s="25" t="s">
        <v>63</v>
      </c>
      <c r="D58" s="25" t="s">
        <v>64</v>
      </c>
      <c r="E58" s="25" t="s">
        <v>65</v>
      </c>
      <c r="F58" s="26" t="s">
        <v>157</v>
      </c>
      <c r="G58" s="53">
        <v>294594910.45999998</v>
      </c>
    </row>
    <row r="59" spans="2:7" s="31" customFormat="1" ht="18.75" customHeight="1" x14ac:dyDescent="0.3">
      <c r="B59" s="28" t="s">
        <v>158</v>
      </c>
      <c r="C59" s="29"/>
      <c r="D59" s="28" t="s">
        <v>159</v>
      </c>
      <c r="E59" s="28"/>
      <c r="F59" s="38"/>
      <c r="G59" s="28">
        <f>G31</f>
        <v>13298999999.999998</v>
      </c>
    </row>
    <row r="60" spans="2:7" s="36" customFormat="1" ht="12.75" customHeight="1" x14ac:dyDescent="0.25">
      <c r="B60" s="32"/>
      <c r="C60" s="33"/>
      <c r="D60" s="32"/>
      <c r="E60" s="32"/>
      <c r="F60" s="34"/>
      <c r="G60" s="53"/>
    </row>
    <row r="61" spans="2:7" s="31" customFormat="1" ht="18.75" customHeight="1" x14ac:dyDescent="0.3">
      <c r="B61" s="20" t="s">
        <v>160</v>
      </c>
      <c r="C61" s="21"/>
      <c r="D61" s="20" t="s">
        <v>161</v>
      </c>
      <c r="E61" s="20"/>
      <c r="F61" s="37"/>
      <c r="G61" s="20">
        <f>G62+G63</f>
        <v>250000000</v>
      </c>
    </row>
    <row r="62" spans="2:7" ht="18.75" customHeight="1" x14ac:dyDescent="0.25">
      <c r="B62" s="24" t="s">
        <v>162</v>
      </c>
      <c r="C62" s="25" t="s">
        <v>63</v>
      </c>
      <c r="D62" s="25" t="s">
        <v>64</v>
      </c>
      <c r="E62" s="25" t="s">
        <v>65</v>
      </c>
      <c r="F62" s="26" t="s">
        <v>163</v>
      </c>
      <c r="G62" s="53">
        <v>125000000</v>
      </c>
    </row>
    <row r="63" spans="2:7" ht="28.5" customHeight="1" x14ac:dyDescent="0.25">
      <c r="B63" s="24" t="s">
        <v>164</v>
      </c>
      <c r="C63" s="25" t="s">
        <v>63</v>
      </c>
      <c r="D63" s="25" t="s">
        <v>64</v>
      </c>
      <c r="E63" s="25" t="s">
        <v>65</v>
      </c>
      <c r="F63" s="26" t="s">
        <v>165</v>
      </c>
      <c r="G63" s="53">
        <v>125000000</v>
      </c>
    </row>
    <row r="64" spans="2:7" s="31" customFormat="1" ht="18.75" customHeight="1" x14ac:dyDescent="0.3">
      <c r="B64" s="20" t="s">
        <v>198</v>
      </c>
      <c r="C64" s="21"/>
      <c r="D64" s="76" t="s">
        <v>199</v>
      </c>
      <c r="E64" s="77"/>
      <c r="F64" s="78"/>
      <c r="G64" s="20">
        <f>G65</f>
        <v>1723000000</v>
      </c>
    </row>
    <row r="65" spans="2:7" s="31" customFormat="1" ht="18.75" customHeight="1" x14ac:dyDescent="0.3">
      <c r="B65" s="24" t="s">
        <v>166</v>
      </c>
      <c r="C65" s="25" t="s">
        <v>63</v>
      </c>
      <c r="D65" s="25" t="s">
        <v>64</v>
      </c>
      <c r="E65" s="25" t="s">
        <v>65</v>
      </c>
      <c r="F65" s="26" t="s">
        <v>167</v>
      </c>
      <c r="G65" s="53">
        <v>1723000000</v>
      </c>
    </row>
    <row r="66" spans="2:7" s="31" customFormat="1" ht="18.75" customHeight="1" x14ac:dyDescent="0.3">
      <c r="B66" s="28" t="s">
        <v>168</v>
      </c>
      <c r="C66" s="29"/>
      <c r="D66" s="28" t="s">
        <v>169</v>
      </c>
      <c r="E66" s="28"/>
      <c r="F66" s="38"/>
      <c r="G66" s="28">
        <f>G61+G64</f>
        <v>1973000000</v>
      </c>
    </row>
    <row r="67" spans="2:7" s="36" customFormat="1" ht="12.75" customHeight="1" x14ac:dyDescent="0.25">
      <c r="B67" s="32"/>
      <c r="C67" s="33"/>
      <c r="D67" s="32"/>
      <c r="E67" s="32"/>
      <c r="F67" s="34"/>
      <c r="G67" s="53"/>
    </row>
    <row r="68" spans="2:7" s="31" customFormat="1" ht="18.75" customHeight="1" x14ac:dyDescent="0.3">
      <c r="B68" s="20" t="s">
        <v>170</v>
      </c>
      <c r="C68" s="21"/>
      <c r="D68" s="80" t="s">
        <v>171</v>
      </c>
      <c r="E68" s="80"/>
      <c r="F68" s="80"/>
      <c r="G68" s="20">
        <f>G69</f>
        <v>15000000</v>
      </c>
    </row>
    <row r="69" spans="2:7" ht="18.75" customHeight="1" x14ac:dyDescent="0.25">
      <c r="B69" s="24" t="s">
        <v>172</v>
      </c>
      <c r="C69" s="25" t="s">
        <v>63</v>
      </c>
      <c r="D69" s="25" t="s">
        <v>64</v>
      </c>
      <c r="E69" s="25" t="s">
        <v>65</v>
      </c>
      <c r="F69" s="26" t="s">
        <v>173</v>
      </c>
      <c r="G69" s="53">
        <v>15000000</v>
      </c>
    </row>
    <row r="70" spans="2:7" s="36" customFormat="1" ht="18.75" customHeight="1" x14ac:dyDescent="0.25">
      <c r="B70" s="20" t="s">
        <v>202</v>
      </c>
      <c r="C70" s="20"/>
      <c r="D70" s="20" t="s">
        <v>203</v>
      </c>
      <c r="E70" s="20"/>
      <c r="F70" s="20"/>
      <c r="G70" s="20">
        <f>G71</f>
        <v>249000000</v>
      </c>
    </row>
    <row r="71" spans="2:7" s="36" customFormat="1" ht="18.75" customHeight="1" x14ac:dyDescent="0.25">
      <c r="B71" s="24" t="s">
        <v>174</v>
      </c>
      <c r="C71" s="25" t="s">
        <v>63</v>
      </c>
      <c r="D71" s="54">
        <v>11</v>
      </c>
      <c r="E71" s="25" t="s">
        <v>204</v>
      </c>
      <c r="F71" s="24" t="s">
        <v>175</v>
      </c>
      <c r="G71" s="53">
        <v>249000000</v>
      </c>
    </row>
    <row r="72" spans="2:7" s="36" customFormat="1" ht="18.75" customHeight="1" x14ac:dyDescent="0.25">
      <c r="B72" s="24" t="s">
        <v>200</v>
      </c>
      <c r="C72" s="25" t="s">
        <v>63</v>
      </c>
      <c r="D72" s="25" t="s">
        <v>64</v>
      </c>
      <c r="E72" s="25" t="s">
        <v>65</v>
      </c>
      <c r="F72" s="26" t="s">
        <v>201</v>
      </c>
      <c r="G72" s="53">
        <v>1000000</v>
      </c>
    </row>
    <row r="73" spans="2:7" s="36" customFormat="1" ht="18.75" customHeight="1" x14ac:dyDescent="0.25">
      <c r="B73" s="24" t="s">
        <v>178</v>
      </c>
      <c r="C73" s="25" t="s">
        <v>63</v>
      </c>
      <c r="D73" s="25" t="s">
        <v>64</v>
      </c>
      <c r="E73" s="25" t="s">
        <v>65</v>
      </c>
      <c r="F73" s="26" t="s">
        <v>179</v>
      </c>
      <c r="G73" s="53">
        <v>53000000</v>
      </c>
    </row>
    <row r="74" spans="2:7" s="31" customFormat="1" ht="18.75" customHeight="1" x14ac:dyDescent="0.3">
      <c r="B74" s="39" t="s">
        <v>176</v>
      </c>
      <c r="C74" s="39"/>
      <c r="D74" s="39" t="s">
        <v>177</v>
      </c>
      <c r="E74" s="39"/>
      <c r="F74" s="40"/>
      <c r="G74" s="20">
        <f>G75+G76</f>
        <v>54000000</v>
      </c>
    </row>
    <row r="75" spans="2:7" ht="18.75" customHeight="1" x14ac:dyDescent="0.25">
      <c r="B75" s="24" t="s">
        <v>200</v>
      </c>
      <c r="C75" s="25" t="s">
        <v>63</v>
      </c>
      <c r="D75" s="25" t="s">
        <v>64</v>
      </c>
      <c r="E75" s="25" t="s">
        <v>65</v>
      </c>
      <c r="F75" s="26" t="s">
        <v>201</v>
      </c>
      <c r="G75" s="53">
        <v>1000000</v>
      </c>
    </row>
    <row r="76" spans="2:7" ht="18.75" customHeight="1" x14ac:dyDescent="0.25">
      <c r="B76" s="24" t="s">
        <v>178</v>
      </c>
      <c r="C76" s="25" t="s">
        <v>63</v>
      </c>
      <c r="D76" s="25" t="s">
        <v>64</v>
      </c>
      <c r="E76" s="25" t="s">
        <v>65</v>
      </c>
      <c r="F76" s="26" t="s">
        <v>179</v>
      </c>
      <c r="G76" s="53">
        <v>53000000</v>
      </c>
    </row>
    <row r="77" spans="2:7" s="41" customFormat="1" ht="29.25" customHeight="1" x14ac:dyDescent="0.2">
      <c r="B77" s="28" t="s">
        <v>180</v>
      </c>
      <c r="C77" s="28"/>
      <c r="D77" s="74" t="s">
        <v>181</v>
      </c>
      <c r="E77" s="74"/>
      <c r="F77" s="74"/>
      <c r="G77" s="44">
        <f>G68+G70+G74</f>
        <v>318000000</v>
      </c>
    </row>
    <row r="78" spans="2:7" s="36" customFormat="1" ht="12" customHeight="1" x14ac:dyDescent="0.25">
      <c r="B78" s="42"/>
      <c r="C78" s="42"/>
      <c r="D78" s="42"/>
      <c r="E78" s="42"/>
      <c r="F78" s="43"/>
      <c r="G78" s="53"/>
    </row>
    <row r="79" spans="2:7" s="45" customFormat="1" ht="26.25" customHeight="1" x14ac:dyDescent="0.2">
      <c r="B79" s="75" t="s">
        <v>184</v>
      </c>
      <c r="C79" s="75"/>
      <c r="D79" s="75"/>
      <c r="E79" s="75"/>
      <c r="F79" s="75"/>
      <c r="G79" s="44">
        <f>G29+G59+G66+G77</f>
        <v>65958000000</v>
      </c>
    </row>
  </sheetData>
  <sheetProtection algorithmName="SHA-512" hashValue="jXbsnV8f1qhaF+XEvfmXR8xHYGg8XV14LZ1Nq1NyqaPezt7HdyWR6ueo6u2z+Hnb4TvK3K9RmUbeRwUXPo0hSQ==" saltValue="e0cpSDjkQ/L9otKKkAm3WA==" spinCount="100000" sheet="1" objects="1" scenarios="1"/>
  <mergeCells count="9">
    <mergeCell ref="D77:F77"/>
    <mergeCell ref="B79:F79"/>
    <mergeCell ref="D64:F64"/>
    <mergeCell ref="B2:G2"/>
    <mergeCell ref="D4:F4"/>
    <mergeCell ref="D14:F14"/>
    <mergeCell ref="D22:F22"/>
    <mergeCell ref="D29:F29"/>
    <mergeCell ref="D68:F68"/>
  </mergeCells>
  <pageMargins left="0.78740157480314965" right="0.78740157480314965" top="0.78740157480314965" bottom="0.78740157480314965" header="0.78740157480314965" footer="0.78740157480314965"/>
  <pageSetup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603D6-077C-4708-BABD-2DBA4704B20C}">
  <dimension ref="A1:C55"/>
  <sheetViews>
    <sheetView workbookViewId="0">
      <pane ySplit="4" topLeftCell="A47" activePane="bottomLeft" state="frozen"/>
      <selection pane="bottomLeft" activeCell="A50" sqref="A50:C50"/>
    </sheetView>
  </sheetViews>
  <sheetFormatPr baseColWidth="10" defaultColWidth="13.5" defaultRowHeight="12.75" x14ac:dyDescent="0.2"/>
  <cols>
    <col min="1" max="1" width="48.5" style="1" customWidth="1"/>
    <col min="2" max="2" width="76.1640625" style="1" customWidth="1"/>
    <col min="3" max="3" width="28.83203125" style="1" bestFit="1" customWidth="1"/>
    <col min="4" max="16384" width="13.5" style="1"/>
  </cols>
  <sheetData>
    <row r="1" spans="1:3" s="2" customFormat="1" ht="13.5" thickBot="1" x14ac:dyDescent="0.25"/>
    <row r="2" spans="1:3" ht="12.75" customHeight="1" x14ac:dyDescent="0.2">
      <c r="A2" s="84" t="s">
        <v>183</v>
      </c>
      <c r="B2" s="85"/>
      <c r="C2" s="86"/>
    </row>
    <row r="3" spans="1:3" ht="13.5" customHeight="1" thickBot="1" x14ac:dyDescent="0.25">
      <c r="A3" s="87"/>
      <c r="B3" s="88"/>
      <c r="C3" s="89"/>
    </row>
    <row r="4" spans="1:3" ht="13.5" thickBot="1" x14ac:dyDescent="0.25">
      <c r="A4" s="61" t="s">
        <v>1</v>
      </c>
      <c r="B4" s="62" t="s">
        <v>2</v>
      </c>
      <c r="C4" s="63" t="s">
        <v>3</v>
      </c>
    </row>
    <row r="5" spans="1:3" ht="48.6" customHeight="1" x14ac:dyDescent="0.2">
      <c r="A5" s="3" t="s">
        <v>4</v>
      </c>
      <c r="B5" s="4" t="s">
        <v>5</v>
      </c>
      <c r="C5" s="5">
        <f>+C8+C11+C14</f>
        <v>6231536017</v>
      </c>
    </row>
    <row r="6" spans="1:3" ht="72" customHeight="1" x14ac:dyDescent="0.2">
      <c r="A6" s="7" t="s">
        <v>6</v>
      </c>
      <c r="B6" s="6" t="s">
        <v>7</v>
      </c>
      <c r="C6" s="8"/>
    </row>
    <row r="7" spans="1:3" ht="29.25" customHeight="1" x14ac:dyDescent="0.2">
      <c r="A7" s="9" t="s">
        <v>8</v>
      </c>
      <c r="B7" s="10" t="s">
        <v>9</v>
      </c>
      <c r="C7" s="68"/>
    </row>
    <row r="8" spans="1:3" ht="66" customHeight="1" x14ac:dyDescent="0.2">
      <c r="A8" s="55" t="s">
        <v>10</v>
      </c>
      <c r="B8" s="56" t="s">
        <v>11</v>
      </c>
      <c r="C8" s="57">
        <v>2045000000</v>
      </c>
    </row>
    <row r="9" spans="1:3" x14ac:dyDescent="0.2">
      <c r="A9" s="7"/>
      <c r="B9" s="6"/>
      <c r="C9" s="8"/>
    </row>
    <row r="10" spans="1:3" ht="31.5" customHeight="1" x14ac:dyDescent="0.2">
      <c r="A10" s="9" t="s">
        <v>12</v>
      </c>
      <c r="B10" s="10" t="s">
        <v>13</v>
      </c>
      <c r="C10" s="68"/>
    </row>
    <row r="11" spans="1:3" ht="72" customHeight="1" x14ac:dyDescent="0.2">
      <c r="A11" s="55" t="s">
        <v>14</v>
      </c>
      <c r="B11" s="56" t="s">
        <v>15</v>
      </c>
      <c r="C11" s="57">
        <v>1350000000</v>
      </c>
    </row>
    <row r="12" spans="1:3" x14ac:dyDescent="0.2">
      <c r="A12" s="7"/>
      <c r="B12" s="6"/>
      <c r="C12" s="8"/>
    </row>
    <row r="13" spans="1:3" ht="24" customHeight="1" x14ac:dyDescent="0.2">
      <c r="A13" s="9" t="s">
        <v>16</v>
      </c>
      <c r="B13" s="10" t="s">
        <v>17</v>
      </c>
      <c r="C13" s="68"/>
    </row>
    <row r="14" spans="1:3" ht="76.5" customHeight="1" thickBot="1" x14ac:dyDescent="0.25">
      <c r="A14" s="58" t="s">
        <v>18</v>
      </c>
      <c r="B14" s="59" t="s">
        <v>19</v>
      </c>
      <c r="C14" s="60">
        <v>2836536017</v>
      </c>
    </row>
    <row r="15" spans="1:3" x14ac:dyDescent="0.2">
      <c r="A15" s="51"/>
      <c r="B15" s="48"/>
      <c r="C15" s="52"/>
    </row>
    <row r="16" spans="1:3" x14ac:dyDescent="0.2">
      <c r="A16" s="7"/>
      <c r="B16" s="6"/>
      <c r="C16" s="11"/>
    </row>
    <row r="17" spans="1:3" x14ac:dyDescent="0.2">
      <c r="C17" s="12"/>
    </row>
    <row r="18" spans="1:3" ht="13.5" thickBot="1" x14ac:dyDescent="0.25"/>
    <row r="19" spans="1:3" ht="36.75" customHeight="1" x14ac:dyDescent="0.2">
      <c r="A19" s="3" t="s">
        <v>20</v>
      </c>
      <c r="B19" s="4" t="s">
        <v>21</v>
      </c>
      <c r="C19" s="5">
        <f>+C22+C25</f>
        <v>1753704456</v>
      </c>
    </row>
    <row r="20" spans="1:3" ht="58.5" customHeight="1" x14ac:dyDescent="0.2">
      <c r="A20" s="7" t="s">
        <v>22</v>
      </c>
      <c r="B20" s="6" t="s">
        <v>23</v>
      </c>
      <c r="C20" s="11"/>
    </row>
    <row r="21" spans="1:3" ht="30" customHeight="1" x14ac:dyDescent="0.2">
      <c r="A21" s="9" t="s">
        <v>24</v>
      </c>
      <c r="B21" s="10" t="s">
        <v>25</v>
      </c>
      <c r="C21" s="68"/>
    </row>
    <row r="22" spans="1:3" ht="45.75" customHeight="1" x14ac:dyDescent="0.2">
      <c r="A22" s="55" t="s">
        <v>26</v>
      </c>
      <c r="B22" s="56" t="s">
        <v>27</v>
      </c>
      <c r="C22" s="57">
        <v>209043693</v>
      </c>
    </row>
    <row r="23" spans="1:3" x14ac:dyDescent="0.2">
      <c r="A23" s="7"/>
      <c r="B23" s="6"/>
      <c r="C23" s="8"/>
    </row>
    <row r="24" spans="1:3" ht="30" customHeight="1" x14ac:dyDescent="0.2">
      <c r="A24" s="9" t="s">
        <v>28</v>
      </c>
      <c r="B24" s="10" t="s">
        <v>29</v>
      </c>
      <c r="C24" s="68"/>
    </row>
    <row r="25" spans="1:3" ht="45" customHeight="1" thickBot="1" x14ac:dyDescent="0.25">
      <c r="A25" s="58" t="s">
        <v>30</v>
      </c>
      <c r="B25" s="59" t="s">
        <v>31</v>
      </c>
      <c r="C25" s="60">
        <v>1544660763</v>
      </c>
    </row>
    <row r="26" spans="1:3" x14ac:dyDescent="0.2">
      <c r="A26" s="51"/>
      <c r="B26" s="48"/>
      <c r="C26" s="49"/>
    </row>
    <row r="27" spans="1:3" x14ac:dyDescent="0.2">
      <c r="A27" s="7"/>
      <c r="B27" s="6"/>
      <c r="C27" s="8"/>
    </row>
    <row r="29" spans="1:3" ht="13.5" thickBot="1" x14ac:dyDescent="0.25">
      <c r="C29" s="13"/>
    </row>
    <row r="30" spans="1:3" ht="49.5" customHeight="1" x14ac:dyDescent="0.2">
      <c r="A30" s="3" t="s">
        <v>32</v>
      </c>
      <c r="B30" s="4" t="s">
        <v>33</v>
      </c>
      <c r="C30" s="5">
        <f>+C33+C36</f>
        <v>65003445460</v>
      </c>
    </row>
    <row r="31" spans="1:3" ht="51" x14ac:dyDescent="0.2">
      <c r="A31" s="7" t="s">
        <v>34</v>
      </c>
      <c r="B31" s="6" t="s">
        <v>23</v>
      </c>
      <c r="C31" s="11"/>
    </row>
    <row r="32" spans="1:3" ht="48" customHeight="1" x14ac:dyDescent="0.2">
      <c r="A32" s="9" t="s">
        <v>35</v>
      </c>
      <c r="B32" s="10" t="s">
        <v>36</v>
      </c>
      <c r="C32" s="68"/>
    </row>
    <row r="33" spans="1:3" ht="66.75" customHeight="1" x14ac:dyDescent="0.2">
      <c r="A33" s="55" t="s">
        <v>37</v>
      </c>
      <c r="B33" s="56" t="s">
        <v>38</v>
      </c>
      <c r="C33" s="64">
        <v>18287400000</v>
      </c>
    </row>
    <row r="34" spans="1:3" x14ac:dyDescent="0.2">
      <c r="A34" s="7"/>
      <c r="B34" s="6"/>
      <c r="C34" s="11"/>
    </row>
    <row r="35" spans="1:3" ht="48" customHeight="1" x14ac:dyDescent="0.2">
      <c r="A35" s="9" t="s">
        <v>39</v>
      </c>
      <c r="B35" s="10" t="s">
        <v>40</v>
      </c>
      <c r="C35" s="68"/>
    </row>
    <row r="36" spans="1:3" ht="66" customHeight="1" thickBot="1" x14ac:dyDescent="0.25">
      <c r="A36" s="58" t="s">
        <v>41</v>
      </c>
      <c r="B36" s="59" t="s">
        <v>42</v>
      </c>
      <c r="C36" s="65">
        <v>46716045460</v>
      </c>
    </row>
    <row r="37" spans="1:3" x14ac:dyDescent="0.2">
      <c r="A37" s="51"/>
      <c r="B37" s="48"/>
      <c r="C37" s="52"/>
    </row>
    <row r="38" spans="1:3" x14ac:dyDescent="0.2">
      <c r="A38" s="7"/>
      <c r="B38" s="6"/>
      <c r="C38" s="11"/>
    </row>
    <row r="40" spans="1:3" ht="13.5" thickBot="1" x14ac:dyDescent="0.25"/>
    <row r="41" spans="1:3" ht="58.5" customHeight="1" x14ac:dyDescent="0.2">
      <c r="A41" s="3" t="s">
        <v>43</v>
      </c>
      <c r="B41" s="4" t="s">
        <v>44</v>
      </c>
      <c r="C41" s="5">
        <f>+C44+C47</f>
        <v>1483578081</v>
      </c>
    </row>
    <row r="42" spans="1:3" ht="50.25" customHeight="1" x14ac:dyDescent="0.2">
      <c r="A42" s="7" t="s">
        <v>45</v>
      </c>
      <c r="B42" s="6" t="s">
        <v>46</v>
      </c>
      <c r="C42" s="11"/>
    </row>
    <row r="43" spans="1:3" ht="47.25" customHeight="1" x14ac:dyDescent="0.2">
      <c r="A43" s="9" t="s">
        <v>47</v>
      </c>
      <c r="B43" s="10" t="s">
        <v>48</v>
      </c>
      <c r="C43" s="68"/>
    </row>
    <row r="44" spans="1:3" ht="65.25" customHeight="1" x14ac:dyDescent="0.2">
      <c r="A44" s="55" t="s">
        <v>49</v>
      </c>
      <c r="B44" s="56" t="s">
        <v>50</v>
      </c>
      <c r="C44" s="57">
        <v>88000000</v>
      </c>
    </row>
    <row r="45" spans="1:3" ht="15" x14ac:dyDescent="0.2">
      <c r="A45" s="50"/>
      <c r="B45" s="6"/>
      <c r="C45" s="8"/>
    </row>
    <row r="46" spans="1:3" ht="60" customHeight="1" x14ac:dyDescent="0.2">
      <c r="A46" s="9" t="s">
        <v>51</v>
      </c>
      <c r="B46" s="10" t="s">
        <v>52</v>
      </c>
      <c r="C46" s="68"/>
    </row>
    <row r="47" spans="1:3" ht="59.25" customHeight="1" thickBot="1" x14ac:dyDescent="0.25">
      <c r="A47" s="66" t="s">
        <v>53</v>
      </c>
      <c r="B47" s="67" t="s">
        <v>54</v>
      </c>
      <c r="C47" s="60">
        <v>1395578081</v>
      </c>
    </row>
    <row r="48" spans="1:3" ht="15" x14ac:dyDescent="0.2">
      <c r="A48" s="47"/>
      <c r="B48" s="48"/>
      <c r="C48" s="49"/>
    </row>
    <row r="49" spans="1:3" ht="13.5" thickBot="1" x14ac:dyDescent="0.25">
      <c r="A49" s="7"/>
      <c r="B49" s="6"/>
      <c r="C49" s="8"/>
    </row>
    <row r="50" spans="1:3" ht="25.5" customHeight="1" thickBot="1" x14ac:dyDescent="0.25">
      <c r="A50" s="82" t="s">
        <v>55</v>
      </c>
      <c r="B50" s="83"/>
      <c r="C50" s="46">
        <f>+C5+C19+C30+C41</f>
        <v>74472264014</v>
      </c>
    </row>
    <row r="53" spans="1:3" x14ac:dyDescent="0.2">
      <c r="C53" s="14"/>
    </row>
    <row r="55" spans="1:3" x14ac:dyDescent="0.2">
      <c r="C55" s="15"/>
    </row>
  </sheetData>
  <sheetProtection algorithmName="SHA-512" hashValue="VmcKaHL0Zbk4khpAjG53nKFClk9tsDU+Tk7SWDeOls/tsiioGDCfQ4mJzaORIh/Cx89k7/gIfyCH6HFpodVJPw==" saltValue="JQpDhnMT4eh6Gl+JJsd+vA==" spinCount="100000" sheet="1" objects="1" scenarios="1"/>
  <mergeCells count="2">
    <mergeCell ref="A50:B50"/>
    <mergeCell ref="A2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72016-DC7F-4371-B08B-32ACAE0A8157}">
  <dimension ref="A1:C9"/>
  <sheetViews>
    <sheetView tabSelected="1" zoomScale="110" zoomScaleNormal="110" workbookViewId="0">
      <selection activeCell="A2" sqref="A2:C3"/>
    </sheetView>
  </sheetViews>
  <sheetFormatPr baseColWidth="10" defaultColWidth="13.5" defaultRowHeight="11.25" x14ac:dyDescent="0.2"/>
  <cols>
    <col min="1" max="1" width="35.6640625" style="70" bestFit="1" customWidth="1"/>
    <col min="2" max="2" width="65" style="70" customWidth="1"/>
    <col min="3" max="3" width="17.1640625" style="70" bestFit="1" customWidth="1"/>
    <col min="4" max="4" width="54.6640625" style="70" customWidth="1"/>
    <col min="5" max="16384" width="13.5" style="70"/>
  </cols>
  <sheetData>
    <row r="1" spans="1:3" s="69" customFormat="1" ht="12" thickBot="1" x14ac:dyDescent="0.25"/>
    <row r="2" spans="1:3" ht="12.75" customHeight="1" x14ac:dyDescent="0.2">
      <c r="A2" s="90" t="s">
        <v>205</v>
      </c>
      <c r="B2" s="91"/>
      <c r="C2" s="92"/>
    </row>
    <row r="3" spans="1:3" ht="24.75" customHeight="1" thickBot="1" x14ac:dyDescent="0.25">
      <c r="A3" s="93"/>
      <c r="B3" s="94"/>
      <c r="C3" s="95"/>
    </row>
    <row r="4" spans="1:3" ht="33" customHeight="1" thickBot="1" x14ac:dyDescent="0.25">
      <c r="A4" s="71" t="s">
        <v>1</v>
      </c>
      <c r="B4" s="72" t="s">
        <v>2</v>
      </c>
      <c r="C4" s="73" t="s">
        <v>3</v>
      </c>
    </row>
    <row r="5" spans="1:3" ht="55.5" customHeight="1" x14ac:dyDescent="0.2">
      <c r="A5" s="105" t="s">
        <v>206</v>
      </c>
      <c r="B5" s="106" t="s">
        <v>210</v>
      </c>
      <c r="C5" s="107">
        <v>3159897938</v>
      </c>
    </row>
    <row r="6" spans="1:3" ht="55.5" customHeight="1" x14ac:dyDescent="0.2">
      <c r="A6" s="97" t="s">
        <v>208</v>
      </c>
      <c r="B6" s="96" t="s">
        <v>211</v>
      </c>
      <c r="C6" s="98">
        <v>0</v>
      </c>
    </row>
    <row r="7" spans="1:3" ht="55.5" customHeight="1" x14ac:dyDescent="0.2">
      <c r="A7" s="102" t="s">
        <v>209</v>
      </c>
      <c r="B7" s="103" t="s">
        <v>212</v>
      </c>
      <c r="C7" s="104">
        <v>0</v>
      </c>
    </row>
    <row r="8" spans="1:3" ht="55.5" customHeight="1" thickBot="1" x14ac:dyDescent="0.25">
      <c r="A8" s="99" t="s">
        <v>207</v>
      </c>
      <c r="B8" s="100" t="s">
        <v>213</v>
      </c>
      <c r="C8" s="101">
        <v>3159897938</v>
      </c>
    </row>
    <row r="9" spans="1:3" ht="36" customHeight="1" thickBot="1" x14ac:dyDescent="0.25">
      <c r="A9" s="108" t="s">
        <v>55</v>
      </c>
      <c r="B9" s="109"/>
      <c r="C9" s="110">
        <v>3159897938</v>
      </c>
    </row>
  </sheetData>
  <mergeCells count="2">
    <mergeCell ref="A2:C3"/>
    <mergeCell ref="A9:B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8294F2ED130B42A27C8C6200117D26" ma:contentTypeVersion="20" ma:contentTypeDescription="Crear nuevo documento." ma:contentTypeScope="" ma:versionID="d5ff1813daf962a06eda9ef096d1bbb5">
  <xsd:schema xmlns:xsd="http://www.w3.org/2001/XMLSchema" xmlns:xs="http://www.w3.org/2001/XMLSchema" xmlns:p="http://schemas.microsoft.com/office/2006/metadata/properties" xmlns:ns1="http://schemas.microsoft.com/sharepoint/v3" xmlns:ns3="a8dff98f-b35e-4d94-9e44-28aadd589e32" xmlns:ns4="ea552a2a-2568-413e-b357-438718e01ad4" targetNamespace="http://schemas.microsoft.com/office/2006/metadata/properties" ma:root="true" ma:fieldsID="96dd5f1a8a4f52eb67f12c5edc4115c6" ns1:_="" ns3:_="" ns4:_="">
    <xsd:import namespace="http://schemas.microsoft.com/sharepoint/v3"/>
    <xsd:import namespace="a8dff98f-b35e-4d94-9e44-28aadd589e32"/>
    <xsd:import namespace="ea552a2a-2568-413e-b357-438718e01ad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dff98f-b35e-4d94-9e44-28aadd589e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52a2a-2568-413e-b357-438718e01ad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a8dff98f-b35e-4d94-9e44-28aadd589e32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DE68F5-9D36-43E4-8644-06E67E505A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dff98f-b35e-4d94-9e44-28aadd589e32"/>
    <ds:schemaRef ds:uri="ea552a2a-2568-413e-b357-438718e01a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E5E6E4-ED32-4712-ABD2-A79A6DB32DC0}">
  <ds:schemaRefs>
    <ds:schemaRef ds:uri="http://schemas.microsoft.com/office/2006/documentManagement/types"/>
    <ds:schemaRef ds:uri="a8dff98f-b35e-4d94-9e44-28aadd589e32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ea552a2a-2568-413e-b357-438718e01ad4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04BC65-B94C-4367-A417-5B5D545893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DESAGREGACIÓN FUNC 2024</vt:lpstr>
      <vt:lpstr>DESAGREGACIÓN INVERSIÓN 2024</vt:lpstr>
      <vt:lpstr>DESAGREGACION ECI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DESAG - FUNCIONAMIENTO 2024 vf y cm (1).xlsx</dc:title>
  <dc:creator>Hector Estiven Patiño Barrera</dc:creator>
  <cp:lastModifiedBy>Rosana Beatriz Buelvas Bechara</cp:lastModifiedBy>
  <cp:lastPrinted>2025-04-09T17:12:58Z</cp:lastPrinted>
  <dcterms:created xsi:type="dcterms:W3CDTF">2024-03-04T20:12:13Z</dcterms:created>
  <dcterms:modified xsi:type="dcterms:W3CDTF">2025-04-09T17:13:52Z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2024-01-03T00:00:00Z</vt:filetime>
  </property>
  <property fmtid="{D5CDD505-2E9C-101B-9397-08002B2CF9AE}" pid="3" name="LastSaved">
    <vt:filetime>2024-03-04T00:00:00Z</vt:filetime>
  </property>
  <property fmtid="{D5CDD505-2E9C-101B-9397-08002B2CF9AE}" pid="4" name="Producer">
    <vt:lpwstr>Microsoft: Print To PDF</vt:lpwstr>
  </property>
  <property fmtid="{D5CDD505-2E9C-101B-9397-08002B2CF9AE}" pid="5" name="ContentTypeId">
    <vt:lpwstr>0x010100698294F2ED130B42A27C8C6200117D26</vt:lpwstr>
  </property>
</Properties>
</file>