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77" documentId="13_ncr:1_{CBF4B8CA-A544-42CA-8688-912CBD005915}" xr6:coauthVersionLast="47" xr6:coauthVersionMax="47" xr10:uidLastSave="{0EFC796A-5BA2-4323-B4C5-9B52EDF61AED}"/>
  <bookViews>
    <workbookView xWindow="-120" yWindow="-120" windowWidth="29040" windowHeight="15840" xr2:uid="{00000000-000D-0000-FFFF-FFFF00000000}"/>
  </bookViews>
  <sheets>
    <sheet name="EJECUCION AGOST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<sst xmlns="http://schemas.openxmlformats.org/spreadsheetml/2006/main" count="46" uniqueCount="34">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</sst>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5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9" fillId="0" borderId="5" xfId="3" applyFont="1" applyBorder="1" applyAlignment="1">
      <alignment vertical="center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E28" sqref="E2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2043981991.1799998</v>
      </c>
      <c r="H7" s="30">
        <f t="shared" ref="H7:H12" si="0">+G7/E7</f>
        <v>0.61233732509886152</v>
      </c>
      <c r="I7" s="6">
        <f>+E7-G7</f>
        <v>1294018008.8200002</v>
      </c>
      <c r="J7" s="6">
        <f>SUM(J8:J13)</f>
        <v>1630300014.5899999</v>
      </c>
      <c r="K7" s="30">
        <f>+J7/E7</f>
        <v>0.48840623564709407</v>
      </c>
      <c r="L7" s="6">
        <f>SUM(L8:L13)</f>
        <v>1630300014.5899999</v>
      </c>
      <c r="M7" s="30">
        <f>+L7/E7</f>
        <v>0.48840623564709407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744738933</v>
      </c>
      <c r="H8" s="39">
        <f>+G8/E8</f>
        <v>0.66972925629496405</v>
      </c>
      <c r="I8" s="38">
        <f>+E8-G8</f>
        <v>367261067</v>
      </c>
      <c r="J8" s="38">
        <v>744738933</v>
      </c>
      <c r="K8" s="39">
        <f t="shared" ref="K8:K13" si="1">+J8/E8</f>
        <v>0.66972925629496405</v>
      </c>
      <c r="L8" s="38">
        <v>744738933</v>
      </c>
      <c r="M8" s="39">
        <f>+L8/E8</f>
        <v>0.66972925629496405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247960772</v>
      </c>
      <c r="H9" s="39">
        <f>+G9/E9</f>
        <v>0.58619567848699761</v>
      </c>
      <c r="I9" s="38">
        <f t="shared" ref="I9:I12" si="2">+E9-G9</f>
        <v>175039228</v>
      </c>
      <c r="J9" s="38">
        <v>247960772</v>
      </c>
      <c r="K9" s="39">
        <f t="shared" si="1"/>
        <v>0.58619567848699761</v>
      </c>
      <c r="L9" s="38">
        <v>247960772</v>
      </c>
      <c r="M9" s="39">
        <f t="shared" ref="M9:M13" si="3">+L9/E9</f>
        <v>0.58619567848699761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109507266</v>
      </c>
      <c r="H10" s="39">
        <f>+G10/E10</f>
        <v>0.67597077777777781</v>
      </c>
      <c r="I10" s="38">
        <f t="shared" si="2"/>
        <v>52492734</v>
      </c>
      <c r="J10" s="38">
        <v>109507266</v>
      </c>
      <c r="K10" s="39">
        <f t="shared" si="1"/>
        <v>0.67597077777777781</v>
      </c>
      <c r="L10" s="38">
        <v>109507266</v>
      </c>
      <c r="M10" s="39">
        <f t="shared" si="3"/>
        <v>0.67597077777777781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941775020.17999995</v>
      </c>
      <c r="H11" s="39">
        <f>+G11/E11</f>
        <v>0.59643763152628237</v>
      </c>
      <c r="I11" s="38">
        <f t="shared" si="2"/>
        <v>637224979.82000005</v>
      </c>
      <c r="J11" s="38">
        <v>528093043.58999997</v>
      </c>
      <c r="K11" s="39">
        <f t="shared" si="1"/>
        <v>0.33444777934768838</v>
      </c>
      <c r="L11" s="38">
        <v>528093043.58999997</v>
      </c>
      <c r="M11" s="39">
        <f t="shared" si="3"/>
        <v>0.33444777934768838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54">
        <v>0</v>
      </c>
      <c r="H12" s="39">
        <f t="shared" si="0"/>
        <v>0</v>
      </c>
      <c r="I12" s="38">
        <f t="shared" si="2"/>
        <v>53000000</v>
      </c>
      <c r="J12" s="54">
        <v>0</v>
      </c>
      <c r="K12" s="39">
        <f t="shared" si="1"/>
        <v>0</v>
      </c>
      <c r="L12" s="54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54">
        <v>0</v>
      </c>
      <c r="H13" s="39">
        <f t="shared" ref="H13" si="4">+G13/E13</f>
        <v>0</v>
      </c>
      <c r="I13" s="38">
        <f>+E13-G13</f>
        <v>9000000</v>
      </c>
      <c r="J13" s="54">
        <v>0</v>
      </c>
      <c r="K13" s="39">
        <f t="shared" si="1"/>
        <v>0</v>
      </c>
      <c r="L13" s="54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2043981991.1799998</v>
      </c>
      <c r="H15" s="45">
        <f>+G15/E15</f>
        <v>0.61233732509886152</v>
      </c>
      <c r="I15" s="44">
        <f>+E15-G15</f>
        <v>1294018008.8200002</v>
      </c>
      <c r="J15" s="44">
        <f>SUM(J8:J13)</f>
        <v>1630300014.5899999</v>
      </c>
      <c r="K15" s="45">
        <f>+J15/E15</f>
        <v>0.48840623564709407</v>
      </c>
      <c r="L15" s="44">
        <f>SUM(L8:L13)</f>
        <v>1630300014.5899999</v>
      </c>
      <c r="M15" s="46">
        <f>+L15/E15</f>
        <v>0.48840623564709407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pJpfVm+URcA9l/pGKU2MPElf4BDN4T4dL+xOI+MsaMKI8tJYGXj8npFaLy1JSlLayB0ef4h0fVTwpLAJ7YdsZw==" saltValue="Ol4pyNdgf7xl9BB6iNxSGQ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2023-09-01T20:31:33Z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