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PT 03_2024 Para Presentación\Publicación Web\"/>
    </mc:Choice>
  </mc:AlternateContent>
  <xr:revisionPtr revIDLastSave="0" documentId="13_ncr:1_{E668EA8C-1EAD-4E53-B5F6-E929F48EE0D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JECUCION ENERO 2024" sheetId="2" state="hidden" r:id="rId1"/>
    <sheet name="EJECUCION AGOST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F9" i="3"/>
  <c r="K14" i="3"/>
  <c r="G9" i="3"/>
  <c r="G19" i="3" s="1"/>
  <c r="L9" i="3"/>
  <c r="L19" i="3" s="1"/>
  <c r="I10" i="3"/>
  <c r="I15" i="3"/>
  <c r="I14" i="3"/>
  <c r="I13" i="3"/>
  <c r="I12" i="3"/>
  <c r="I11" i="3"/>
  <c r="F19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9" i="3" l="1"/>
  <c r="H19" i="3" s="1"/>
  <c r="I19" i="3"/>
  <c r="J19" i="3"/>
  <c r="M9" i="3"/>
  <c r="M19" i="3" s="1"/>
</calcChain>
</file>

<file path=xl/sharedStrings.xml><?xml version="1.0" encoding="utf-8"?>
<sst xmlns="http://schemas.openxmlformats.org/spreadsheetml/2006/main" count="100" uniqueCount="36">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</sst>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10" fontId="17" fillId="2" borderId="1" xfId="3" applyNumberFormat="1" applyFont="1" applyFill="1" applyBorder="1" applyAlignment="1">
      <alignment horizontal="center" vertical="center" wrapText="1" readingOrder="1"/>
    </xf>
    <xf numFmtId="164" fontId="17" fillId="2" borderId="1" xfId="2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 readingOrder="1"/>
    </xf>
    <xf numFmtId="164" fontId="18" fillId="2" borderId="2" xfId="0" applyNumberFormat="1" applyFont="1" applyFill="1" applyBorder="1" applyAlignment="1">
      <alignment horizontal="right" vertical="center" wrapText="1" readingOrder="1"/>
    </xf>
    <xf numFmtId="165" fontId="18" fillId="2" borderId="2" xfId="0" applyNumberFormat="1" applyFont="1" applyFill="1" applyBorder="1" applyAlignment="1">
      <alignment horizontal="right" vertical="center" wrapText="1" readingOrder="1"/>
    </xf>
    <xf numFmtId="10" fontId="17" fillId="2" borderId="2" xfId="3" applyNumberFormat="1" applyFont="1" applyFill="1" applyBorder="1" applyAlignment="1">
      <alignment horizontal="center" vertical="center" wrapText="1" readingOrder="1"/>
    </xf>
    <xf numFmtId="10" fontId="18" fillId="2" borderId="2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164" fontId="17" fillId="2" borderId="1" xfId="2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3" t="s">
        <v>16</v>
      </c>
      <c r="D2" s="63"/>
      <c r="E2" s="63"/>
      <c r="F2" s="63"/>
      <c r="G2" s="6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4" t="s">
        <v>33</v>
      </c>
      <c r="B6" s="64"/>
      <c r="C6" s="6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5" t="s">
        <v>34</v>
      </c>
      <c r="E21" s="66"/>
      <c r="F21" s="66"/>
      <c r="G21" s="66"/>
      <c r="H21" s="66"/>
      <c r="I21" s="66"/>
      <c r="J21" s="66"/>
      <c r="K21" s="66"/>
      <c r="L21" s="66"/>
    </row>
    <row r="22" spans="1:46" s="1" customFormat="1" ht="17.25" hidden="1" customHeight="1" x14ac:dyDescent="0.25">
      <c r="D22" s="66"/>
      <c r="E22" s="66"/>
      <c r="F22" s="66"/>
      <c r="G22" s="66"/>
      <c r="H22" s="66"/>
      <c r="I22" s="66"/>
      <c r="J22" s="66"/>
      <c r="K22" s="66"/>
      <c r="L22" s="6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workbookViewId="0">
      <selection activeCell="A6" sqref="A6:C6"/>
    </sheetView>
  </sheetViews>
  <sheetFormatPr baseColWidth="10" defaultRowHeight="15" x14ac:dyDescent="0.25"/>
  <cols>
    <col min="1" max="1" width="13.5703125" bestFit="1" customWidth="1"/>
    <col min="2" max="2" width="9" bestFit="1" customWidth="1"/>
    <col min="3" max="3" width="63.140625" bestFit="1" customWidth="1"/>
    <col min="4" max="4" width="20.5703125" bestFit="1" customWidth="1"/>
    <col min="5" max="5" width="18.85546875" customWidth="1"/>
    <col min="6" max="6" width="17.140625" bestFit="1" customWidth="1"/>
    <col min="7" max="7" width="18.85546875" bestFit="1" customWidth="1"/>
    <col min="8" max="8" width="16.5703125" bestFit="1" customWidth="1"/>
    <col min="9" max="10" width="18.85546875" bestFit="1" customWidth="1"/>
    <col min="11" max="11" width="11.28515625" bestFit="1" customWidth="1"/>
    <col min="12" max="12" width="18.85546875" bestFit="1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3" t="s">
        <v>16</v>
      </c>
      <c r="D2" s="63"/>
      <c r="E2" s="63"/>
      <c r="F2" s="63"/>
      <c r="G2" s="6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67" t="s">
        <v>33</v>
      </c>
      <c r="B6" s="67"/>
      <c r="C6" s="6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61">
        <f>SUM(D10:D15)</f>
        <v>3806000000</v>
      </c>
      <c r="E9" s="45">
        <f>SUM(E10:E15)</f>
        <v>3806000000</v>
      </c>
      <c r="F9" s="61">
        <f>SUM(F10:F15)</f>
        <v>250000000</v>
      </c>
      <c r="G9" s="61">
        <f>SUM(G10:G15)</f>
        <v>2118117494.4000001</v>
      </c>
      <c r="H9" s="46">
        <f>+G9/E9</f>
        <v>0.5565206238570678</v>
      </c>
      <c r="I9" s="62">
        <f>SUM(I10:I15)</f>
        <v>1687882505.5999999</v>
      </c>
      <c r="J9" s="61">
        <f>SUM(J10:J15)</f>
        <v>1668898756.4000001</v>
      </c>
      <c r="K9" s="46">
        <f>+J9/E9</f>
        <v>0.43849152821860221</v>
      </c>
      <c r="L9" s="47">
        <f>SUM(L10:L15)</f>
        <v>1668898756.4000001</v>
      </c>
      <c r="M9" s="46">
        <f>+L9/E9</f>
        <v>0.43849152821860221</v>
      </c>
    </row>
    <row r="10" spans="1:46" x14ac:dyDescent="0.25">
      <c r="A10" s="48" t="s">
        <v>3</v>
      </c>
      <c r="B10" s="49" t="s">
        <v>4</v>
      </c>
      <c r="C10" s="50" t="s">
        <v>5</v>
      </c>
      <c r="D10" s="51">
        <v>1410000000</v>
      </c>
      <c r="E10" s="51">
        <v>1410000000</v>
      </c>
      <c r="F10" s="52">
        <v>0</v>
      </c>
      <c r="G10" s="51">
        <v>842805235</v>
      </c>
      <c r="H10" s="46">
        <f>+G10/E10</f>
        <v>0.5977342092198582</v>
      </c>
      <c r="I10" s="51">
        <f>+E10-G10</f>
        <v>567194765</v>
      </c>
      <c r="J10" s="51">
        <v>842805235</v>
      </c>
      <c r="K10" s="53">
        <f t="shared" ref="K10:K15" si="0">J10/E10</f>
        <v>0.5977342092198582</v>
      </c>
      <c r="L10" s="51">
        <v>842805235</v>
      </c>
      <c r="M10" s="53">
        <f t="shared" ref="M10:M15" si="1">L10/E10</f>
        <v>0.5977342092198582</v>
      </c>
    </row>
    <row r="11" spans="1:46" x14ac:dyDescent="0.25">
      <c r="A11" s="48" t="s">
        <v>6</v>
      </c>
      <c r="B11" s="49" t="s">
        <v>4</v>
      </c>
      <c r="C11" s="50" t="s">
        <v>7</v>
      </c>
      <c r="D11" s="51">
        <v>530000000</v>
      </c>
      <c r="E11" s="51">
        <v>530000000</v>
      </c>
      <c r="F11" s="52">
        <v>0</v>
      </c>
      <c r="G11" s="51">
        <v>336616929</v>
      </c>
      <c r="H11" s="46">
        <f t="shared" ref="H11:H15" si="2">+G11/E11</f>
        <v>0.63512628113207548</v>
      </c>
      <c r="I11" s="51">
        <f t="shared" ref="I11:I15" si="3">+E11-G11</f>
        <v>193383071</v>
      </c>
      <c r="J11" s="51">
        <v>301276205</v>
      </c>
      <c r="K11" s="53">
        <f t="shared" si="0"/>
        <v>0.56844566981132072</v>
      </c>
      <c r="L11" s="51">
        <v>301276205</v>
      </c>
      <c r="M11" s="53">
        <f t="shared" si="1"/>
        <v>0.56844566981132072</v>
      </c>
    </row>
    <row r="12" spans="1:46" x14ac:dyDescent="0.25">
      <c r="A12" s="48" t="s">
        <v>8</v>
      </c>
      <c r="B12" s="49" t="s">
        <v>4</v>
      </c>
      <c r="C12" s="50" t="s">
        <v>9</v>
      </c>
      <c r="D12" s="51">
        <v>78000000</v>
      </c>
      <c r="E12" s="51">
        <v>78000000</v>
      </c>
      <c r="F12" s="52">
        <v>0</v>
      </c>
      <c r="G12" s="51">
        <v>68703854</v>
      </c>
      <c r="H12" s="46">
        <f t="shared" si="2"/>
        <v>0.880818641025641</v>
      </c>
      <c r="I12" s="51">
        <f t="shared" si="3"/>
        <v>9296146</v>
      </c>
      <c r="J12" s="51">
        <v>68703854</v>
      </c>
      <c r="K12" s="53">
        <f t="shared" si="0"/>
        <v>0.880818641025641</v>
      </c>
      <c r="L12" s="51">
        <v>68703854</v>
      </c>
      <c r="M12" s="53">
        <f t="shared" si="1"/>
        <v>0.880818641025641</v>
      </c>
    </row>
    <row r="13" spans="1:46" x14ac:dyDescent="0.25">
      <c r="A13" s="48" t="s">
        <v>10</v>
      </c>
      <c r="B13" s="49" t="s">
        <v>4</v>
      </c>
      <c r="C13" s="50" t="s">
        <v>29</v>
      </c>
      <c r="D13" s="51">
        <v>1725000000</v>
      </c>
      <c r="E13" s="51">
        <v>1725000000</v>
      </c>
      <c r="F13" s="51">
        <v>250000000</v>
      </c>
      <c r="G13" s="51">
        <v>869232800.39999998</v>
      </c>
      <c r="H13" s="46">
        <f t="shared" si="2"/>
        <v>0.50390307269565215</v>
      </c>
      <c r="I13" s="51">
        <f t="shared" si="3"/>
        <v>855767199.60000002</v>
      </c>
      <c r="J13" s="51">
        <v>456039017.39999998</v>
      </c>
      <c r="K13" s="53">
        <f t="shared" si="0"/>
        <v>0.26437044486956518</v>
      </c>
      <c r="L13" s="51">
        <v>456039017.39999998</v>
      </c>
      <c r="M13" s="53">
        <f t="shared" si="1"/>
        <v>0.26437044486956518</v>
      </c>
    </row>
    <row r="14" spans="1:46" ht="25.5" x14ac:dyDescent="0.25">
      <c r="A14" s="48" t="s">
        <v>11</v>
      </c>
      <c r="B14" s="49" t="s">
        <v>4</v>
      </c>
      <c r="C14" s="50" t="s">
        <v>12</v>
      </c>
      <c r="D14" s="51">
        <v>53000000</v>
      </c>
      <c r="E14" s="51">
        <v>53000000</v>
      </c>
      <c r="F14" s="52">
        <v>0</v>
      </c>
      <c r="G14" s="51">
        <v>758676</v>
      </c>
      <c r="H14" s="46">
        <f t="shared" si="2"/>
        <v>1.4314641509433962E-2</v>
      </c>
      <c r="I14" s="51">
        <f t="shared" si="3"/>
        <v>52241324</v>
      </c>
      <c r="J14" s="51">
        <v>74445</v>
      </c>
      <c r="K14" s="53">
        <f t="shared" si="0"/>
        <v>1.404622641509434E-3</v>
      </c>
      <c r="L14" s="51">
        <v>74445</v>
      </c>
      <c r="M14" s="53">
        <f t="shared" si="1"/>
        <v>1.404622641509434E-3</v>
      </c>
    </row>
    <row r="15" spans="1:46" ht="15.75" thickBot="1" x14ac:dyDescent="0.3">
      <c r="A15" s="54" t="s">
        <v>13</v>
      </c>
      <c r="B15" s="55" t="s">
        <v>14</v>
      </c>
      <c r="C15" s="56" t="s">
        <v>15</v>
      </c>
      <c r="D15" s="57">
        <v>10000000</v>
      </c>
      <c r="E15" s="57">
        <v>10000000</v>
      </c>
      <c r="F15" s="58">
        <v>0</v>
      </c>
      <c r="G15" s="57">
        <v>0</v>
      </c>
      <c r="H15" s="59">
        <f t="shared" si="2"/>
        <v>0</v>
      </c>
      <c r="I15" s="57">
        <f t="shared" si="3"/>
        <v>10000000</v>
      </c>
      <c r="J15" s="57">
        <v>0</v>
      </c>
      <c r="K15" s="60">
        <f t="shared" si="0"/>
        <v>0</v>
      </c>
      <c r="L15" s="57">
        <v>0</v>
      </c>
      <c r="M15" s="60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0">
        <f t="shared" si="4"/>
        <v>250000000</v>
      </c>
      <c r="G19" s="40">
        <f>+G9</f>
        <v>2118117494.4000001</v>
      </c>
      <c r="H19" s="41">
        <f t="shared" si="4"/>
        <v>0.5565206238570678</v>
      </c>
      <c r="I19" s="40">
        <f t="shared" si="4"/>
        <v>1687882505.5999999</v>
      </c>
      <c r="J19" s="40">
        <f t="shared" si="4"/>
        <v>1668898756.4000001</v>
      </c>
      <c r="K19" s="41">
        <f t="shared" si="4"/>
        <v>0.43849152821860221</v>
      </c>
      <c r="L19" s="40">
        <f>+L9</f>
        <v>1668898756.4000001</v>
      </c>
      <c r="M19" s="41">
        <f>+M9</f>
        <v>0.43849152821860221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5" t="s">
        <v>34</v>
      </c>
      <c r="E21" s="66"/>
      <c r="F21" s="66"/>
      <c r="G21" s="66"/>
      <c r="H21" s="66"/>
      <c r="I21" s="66"/>
      <c r="J21" s="66"/>
      <c r="K21" s="66"/>
      <c r="L21" s="66"/>
    </row>
    <row r="22" spans="1:46" s="1" customFormat="1" ht="17.25" hidden="1" customHeight="1" x14ac:dyDescent="0.25">
      <c r="D22" s="66"/>
      <c r="E22" s="66"/>
      <c r="F22" s="66"/>
      <c r="G22" s="66"/>
      <c r="H22" s="66"/>
      <c r="I22" s="66"/>
      <c r="J22" s="66"/>
      <c r="K22" s="66"/>
      <c r="L22" s="6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AGOSTO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Maria Teresa Jaramillo Lopez</cp:lastModifiedBy>
  <cp:lastPrinted>2024-09-05T23:11:06Z</cp:lastPrinted>
  <dcterms:created xsi:type="dcterms:W3CDTF">2024-02-06T19:49:34Z</dcterms:created>
  <dcterms:modified xsi:type="dcterms:W3CDTF">2024-09-05T23:11:25Z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