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SCI OASP 2025\01.Enero 2025\COORDINACION FINANCIERA\Andres Mendez\Ejec. Pptal Dic 2024\"/>
    </mc:Choice>
  </mc:AlternateContent>
  <xr:revisionPtr revIDLastSave="0" documentId="13_ncr:1_{5AB0AAFF-7B5E-4D4A-A5CA-D6191F4EC86F}" xr6:coauthVersionLast="47" xr6:coauthVersionMax="47" xr10:uidLastSave="{00000000-0000-0000-0000-000000000000}"/>
  <bookViews>
    <workbookView xWindow="0" yWindow="15" windowWidth="20490" windowHeight="10905" firstSheet="1" activeTab="1" xr2:uid="{00000000-000D-0000-FFFF-FFFF00000000}"/>
  </bookViews>
  <sheets>
    <sheet name="EJECUCION ENERO 2024" sheetId="2" state="hidden" r:id="rId1"/>
    <sheet name="EJECUCION DICIEMBRE 2024 " sheetId="3" r:id="rId2"/>
  </sheets>
  <definedNames>
    <definedName name="_xlnm.Print_Area" localSheetId="1">'EJECUCION DICIEMBRE 2024 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F9" i="3"/>
  <c r="F18" i="3" s="1"/>
  <c r="K14" i="3"/>
  <c r="G9" i="3"/>
  <c r="G18" i="3" s="1"/>
  <c r="L9" i="3"/>
  <c r="L18" i="3" s="1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E9" i="3"/>
  <c r="E18" i="3" s="1"/>
  <c r="D9" i="3"/>
  <c r="D18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I9" i="3" l="1"/>
  <c r="I18" i="3" s="1"/>
  <c r="K9" i="3"/>
  <c r="K18" i="3" s="1"/>
  <c r="H9" i="3"/>
  <c r="H18" i="3" s="1"/>
  <c r="J18" i="3"/>
  <c r="M9" i="3"/>
  <c r="M18" i="3" s="1"/>
</calcChain>
</file>

<file path=xl/sharedStrings.xml><?xml version="1.0" encoding="utf-8"?>
<sst xmlns="http://schemas.openxmlformats.org/spreadsheetml/2006/main" count="91" uniqueCount="36">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</sst>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10" fontId="17" fillId="2" borderId="1" xfId="3" applyNumberFormat="1" applyFont="1" applyFill="1" applyBorder="1" applyAlignment="1">
      <alignment horizontal="center" vertical="center" wrapText="1" readingOrder="1"/>
    </xf>
    <xf numFmtId="164" fontId="17" fillId="2" borderId="1" xfId="2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 readingOrder="1"/>
    </xf>
    <xf numFmtId="164" fontId="18" fillId="2" borderId="2" xfId="0" applyNumberFormat="1" applyFont="1" applyFill="1" applyBorder="1" applyAlignment="1">
      <alignment horizontal="right" vertical="center" wrapText="1" readingOrder="1"/>
    </xf>
    <xf numFmtId="165" fontId="18" fillId="2" borderId="2" xfId="0" applyNumberFormat="1" applyFont="1" applyFill="1" applyBorder="1" applyAlignment="1">
      <alignment horizontal="right" vertical="center" wrapText="1" readingOrder="1"/>
    </xf>
    <xf numFmtId="10" fontId="18" fillId="2" borderId="2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164" fontId="17" fillId="2" borderId="1" xfId="2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2" t="s">
        <v>16</v>
      </c>
      <c r="D2" s="62"/>
      <c r="E2" s="62"/>
      <c r="F2" s="62"/>
      <c r="G2" s="62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3" t="s">
        <v>33</v>
      </c>
      <c r="B6" s="63"/>
      <c r="C6" s="63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4" t="s">
        <v>34</v>
      </c>
      <c r="E21" s="65"/>
      <c r="F21" s="65"/>
      <c r="G21" s="65"/>
      <c r="H21" s="65"/>
      <c r="I21" s="65"/>
      <c r="J21" s="65"/>
      <c r="K21" s="65"/>
      <c r="L21" s="65"/>
    </row>
    <row r="22" spans="1:46" s="1" customFormat="1" ht="17.25" hidden="1" customHeight="1" x14ac:dyDescent="0.25">
      <c r="D22" s="65"/>
      <c r="E22" s="65"/>
      <c r="F22" s="65"/>
      <c r="G22" s="65"/>
      <c r="H22" s="65"/>
      <c r="I22" s="65"/>
      <c r="J22" s="65"/>
      <c r="K22" s="65"/>
      <c r="L22" s="65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2"/>
  <sheetViews>
    <sheetView tabSelected="1" topLeftCell="C8" workbookViewId="0">
      <selection activeCell="G24" sqref="G24"/>
    </sheetView>
  </sheetViews>
  <sheetFormatPr baseColWidth="10" defaultRowHeight="15" x14ac:dyDescent="0.25"/>
  <cols>
    <col min="1" max="1" width="13.5703125" hidden="1" customWidth="1"/>
    <col min="2" max="2" width="9" hidden="1" customWidth="1"/>
    <col min="3" max="3" width="58" customWidth="1"/>
    <col min="4" max="4" width="20.5703125" bestFit="1" customWidth="1"/>
    <col min="5" max="5" width="18.85546875" customWidth="1"/>
    <col min="6" max="6" width="17.140625" hidden="1" customWidth="1"/>
    <col min="7" max="7" width="18.85546875" bestFit="1" customWidth="1"/>
    <col min="8" max="8" width="16.5703125" bestFit="1" customWidth="1"/>
    <col min="9" max="9" width="18.85546875" hidden="1" customWidth="1"/>
    <col min="10" max="10" width="18.85546875" bestFit="1" customWidth="1"/>
    <col min="11" max="11" width="11.28515625" bestFit="1" customWidth="1"/>
    <col min="12" max="12" width="18.85546875" bestFit="1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2" t="s">
        <v>16</v>
      </c>
      <c r="D2" s="62"/>
      <c r="E2" s="62"/>
      <c r="F2" s="62"/>
      <c r="G2" s="62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66" t="s">
        <v>33</v>
      </c>
      <c r="B6" s="66"/>
      <c r="C6" s="66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60">
        <f>SUM(D10:D15)</f>
        <v>3806000000</v>
      </c>
      <c r="E9" s="45">
        <f>SUM(E10:E15)</f>
        <v>3670000000</v>
      </c>
      <c r="F9" s="60">
        <f>SUM(F10:F15)</f>
        <v>250000000</v>
      </c>
      <c r="G9" s="60">
        <f>SUM(G10:G15)</f>
        <v>3233463982.4000001</v>
      </c>
      <c r="H9" s="46">
        <f>+G9/E9</f>
        <v>0.88105285623978202</v>
      </c>
      <c r="I9" s="61">
        <f>SUM(I10:I15)</f>
        <v>436536017.5999999</v>
      </c>
      <c r="J9" s="60">
        <f>SUM(J10:J15)</f>
        <v>3233463982.4000001</v>
      </c>
      <c r="K9" s="46">
        <f>+J9/E9</f>
        <v>0.88105285623978202</v>
      </c>
      <c r="L9" s="47">
        <f>SUM(L10:L15)</f>
        <v>3233463982.4000001</v>
      </c>
      <c r="M9" s="46">
        <f>+L9/E9</f>
        <v>0.88105285623978202</v>
      </c>
    </row>
    <row r="10" spans="1:46" x14ac:dyDescent="0.25">
      <c r="A10" s="48" t="s">
        <v>3</v>
      </c>
      <c r="B10" s="49" t="s">
        <v>4</v>
      </c>
      <c r="C10" s="50" t="s">
        <v>5</v>
      </c>
      <c r="D10" s="51">
        <v>1410000000</v>
      </c>
      <c r="E10" s="51">
        <v>1427433714</v>
      </c>
      <c r="F10" s="52">
        <v>0</v>
      </c>
      <c r="G10" s="52">
        <v>1410320160</v>
      </c>
      <c r="H10" s="53">
        <f>+G10/E10</f>
        <v>0.9880109641294349</v>
      </c>
      <c r="I10" s="51">
        <f>+E10-G10</f>
        <v>17113554</v>
      </c>
      <c r="J10" s="51">
        <v>1410320160</v>
      </c>
      <c r="K10" s="53">
        <f t="shared" ref="K10:K15" si="0">J10/E10</f>
        <v>0.9880109641294349</v>
      </c>
      <c r="L10" s="51">
        <v>1410320160</v>
      </c>
      <c r="M10" s="53">
        <f t="shared" ref="M10:M15" si="1">L10/E10</f>
        <v>0.9880109641294349</v>
      </c>
    </row>
    <row r="11" spans="1:46" x14ac:dyDescent="0.25">
      <c r="A11" s="48" t="s">
        <v>6</v>
      </c>
      <c r="B11" s="49" t="s">
        <v>4</v>
      </c>
      <c r="C11" s="50" t="s">
        <v>7</v>
      </c>
      <c r="D11" s="51">
        <v>530000000</v>
      </c>
      <c r="E11" s="51">
        <v>526157000</v>
      </c>
      <c r="F11" s="52">
        <v>0</v>
      </c>
      <c r="G11" s="52">
        <v>484254924</v>
      </c>
      <c r="H11" s="53">
        <f t="shared" ref="H11:H15" si="2">+G11/E11</f>
        <v>0.92036202882409623</v>
      </c>
      <c r="I11" s="51">
        <f t="shared" ref="I11:I15" si="3">+E11-G11</f>
        <v>41902076</v>
      </c>
      <c r="J11" s="51">
        <v>484254924</v>
      </c>
      <c r="K11" s="53">
        <f t="shared" si="0"/>
        <v>0.92036202882409623</v>
      </c>
      <c r="L11" s="51">
        <v>484254924</v>
      </c>
      <c r="M11" s="53">
        <f t="shared" si="1"/>
        <v>0.92036202882409623</v>
      </c>
    </row>
    <row r="12" spans="1:46" x14ac:dyDescent="0.25">
      <c r="A12" s="48" t="s">
        <v>8</v>
      </c>
      <c r="B12" s="49" t="s">
        <v>4</v>
      </c>
      <c r="C12" s="50" t="s">
        <v>9</v>
      </c>
      <c r="D12" s="51">
        <v>78000000</v>
      </c>
      <c r="E12" s="51">
        <v>178409286</v>
      </c>
      <c r="F12" s="52">
        <v>0</v>
      </c>
      <c r="G12" s="52">
        <v>161449097</v>
      </c>
      <c r="H12" s="53">
        <f t="shared" si="2"/>
        <v>0.90493662420688126</v>
      </c>
      <c r="I12" s="51">
        <f t="shared" si="3"/>
        <v>16960189</v>
      </c>
      <c r="J12" s="51">
        <v>161449097</v>
      </c>
      <c r="K12" s="53">
        <f t="shared" si="0"/>
        <v>0.90493662420688126</v>
      </c>
      <c r="L12" s="51">
        <v>161449097</v>
      </c>
      <c r="M12" s="53">
        <f t="shared" si="1"/>
        <v>0.90493662420688126</v>
      </c>
    </row>
    <row r="13" spans="1:46" x14ac:dyDescent="0.25">
      <c r="A13" s="48" t="s">
        <v>10</v>
      </c>
      <c r="B13" s="49" t="s">
        <v>4</v>
      </c>
      <c r="C13" s="50" t="s">
        <v>29</v>
      </c>
      <c r="D13" s="51">
        <v>1725000000</v>
      </c>
      <c r="E13" s="51">
        <v>1475000000</v>
      </c>
      <c r="F13" s="51">
        <v>250000000</v>
      </c>
      <c r="G13" s="52">
        <v>1170229513.4000001</v>
      </c>
      <c r="H13" s="53">
        <f t="shared" si="2"/>
        <v>0.79337594128813571</v>
      </c>
      <c r="I13" s="51">
        <f t="shared" si="3"/>
        <v>304770486.5999999</v>
      </c>
      <c r="J13" s="51">
        <v>1170229513.4000001</v>
      </c>
      <c r="K13" s="53">
        <f t="shared" si="0"/>
        <v>0.79337594128813571</v>
      </c>
      <c r="L13" s="51">
        <v>1170229513.4000001</v>
      </c>
      <c r="M13" s="53">
        <f t="shared" si="1"/>
        <v>0.79337594128813571</v>
      </c>
    </row>
    <row r="14" spans="1:46" ht="25.5" x14ac:dyDescent="0.25">
      <c r="A14" s="48" t="s">
        <v>11</v>
      </c>
      <c r="B14" s="49" t="s">
        <v>4</v>
      </c>
      <c r="C14" s="50" t="s">
        <v>12</v>
      </c>
      <c r="D14" s="51">
        <v>53000000</v>
      </c>
      <c r="E14" s="51">
        <v>53000000</v>
      </c>
      <c r="F14" s="52">
        <v>0</v>
      </c>
      <c r="G14" s="52">
        <v>74445</v>
      </c>
      <c r="H14" s="53">
        <f t="shared" si="2"/>
        <v>1.404622641509434E-3</v>
      </c>
      <c r="I14" s="51">
        <f t="shared" si="3"/>
        <v>52925555</v>
      </c>
      <c r="J14" s="51">
        <v>74445</v>
      </c>
      <c r="K14" s="53">
        <f t="shared" si="0"/>
        <v>1.404622641509434E-3</v>
      </c>
      <c r="L14" s="51">
        <v>74445</v>
      </c>
      <c r="M14" s="53">
        <f t="shared" si="1"/>
        <v>1.404622641509434E-3</v>
      </c>
    </row>
    <row r="15" spans="1:46" ht="15.75" thickBot="1" x14ac:dyDescent="0.3">
      <c r="A15" s="54" t="s">
        <v>13</v>
      </c>
      <c r="B15" s="55" t="s">
        <v>14</v>
      </c>
      <c r="C15" s="56" t="s">
        <v>15</v>
      </c>
      <c r="D15" s="57">
        <v>10000000</v>
      </c>
      <c r="E15" s="57">
        <v>10000000</v>
      </c>
      <c r="F15" s="58">
        <v>0</v>
      </c>
      <c r="G15" s="58">
        <v>7135843</v>
      </c>
      <c r="H15" s="59">
        <f t="shared" si="2"/>
        <v>0.71358429999999995</v>
      </c>
      <c r="I15" s="57">
        <f t="shared" si="3"/>
        <v>2864157</v>
      </c>
      <c r="J15" s="57">
        <v>7135843</v>
      </c>
      <c r="K15" s="59">
        <f t="shared" si="0"/>
        <v>0.71358429999999995</v>
      </c>
      <c r="L15" s="57">
        <v>7135843</v>
      </c>
      <c r="M15" s="59">
        <f t="shared" si="1"/>
        <v>0.71358429999999995</v>
      </c>
    </row>
    <row r="16" spans="1:46" ht="12.7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s="1" customFormat="1" ht="15.75" thickBot="1" x14ac:dyDescent="0.3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46" s="38" customFormat="1" ht="19.5" customHeight="1" thickBot="1" x14ac:dyDescent="0.3">
      <c r="A18" s="36"/>
      <c r="B18" s="36"/>
      <c r="C18" s="37" t="s">
        <v>30</v>
      </c>
      <c r="D18" s="40">
        <f>+D9</f>
        <v>3806000000</v>
      </c>
      <c r="E18" s="40">
        <f t="shared" ref="E18:K18" si="4">+E9</f>
        <v>3670000000</v>
      </c>
      <c r="F18" s="40">
        <f t="shared" si="4"/>
        <v>250000000</v>
      </c>
      <c r="G18" s="40">
        <f>+G9</f>
        <v>3233463982.4000001</v>
      </c>
      <c r="H18" s="41">
        <f t="shared" si="4"/>
        <v>0.88105285623978202</v>
      </c>
      <c r="I18" s="40">
        <f t="shared" si="4"/>
        <v>436536017.5999999</v>
      </c>
      <c r="J18" s="40">
        <f t="shared" si="4"/>
        <v>3233463982.4000001</v>
      </c>
      <c r="K18" s="41">
        <f t="shared" si="4"/>
        <v>0.88105285623978202</v>
      </c>
      <c r="L18" s="40">
        <f>+L9</f>
        <v>3233463982.4000001</v>
      </c>
      <c r="M18" s="41">
        <f>+M9</f>
        <v>0.88105285623978202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s="1" customFormat="1" ht="18" customHeight="1" x14ac:dyDescent="0.25">
      <c r="I19" s="42"/>
    </row>
    <row r="20" spans="1:46" s="1" customFormat="1" x14ac:dyDescent="0.25">
      <c r="D20" s="64" t="s">
        <v>34</v>
      </c>
      <c r="E20" s="65"/>
      <c r="F20" s="65"/>
      <c r="G20" s="65"/>
      <c r="H20" s="65"/>
      <c r="I20" s="65"/>
      <c r="J20" s="65"/>
      <c r="K20" s="65"/>
      <c r="L20" s="65"/>
    </row>
    <row r="21" spans="1:46" s="1" customFormat="1" ht="17.25" hidden="1" customHeight="1" x14ac:dyDescent="0.25">
      <c r="D21" s="65"/>
      <c r="E21" s="65"/>
      <c r="F21" s="65"/>
      <c r="G21" s="65"/>
      <c r="H21" s="65"/>
      <c r="I21" s="65"/>
      <c r="J21" s="65"/>
      <c r="K21" s="65"/>
      <c r="L21" s="65"/>
    </row>
    <row r="22" spans="1:46" s="1" customFormat="1" x14ac:dyDescent="0.25"/>
    <row r="23" spans="1:46" s="1" customFormat="1" x14ac:dyDescent="0.25"/>
    <row r="24" spans="1:46" s="1" customFormat="1" x14ac:dyDescent="0.25">
      <c r="E24" s="42"/>
    </row>
    <row r="25" spans="1:46" s="1" customFormat="1" x14ac:dyDescent="0.25">
      <c r="E25" s="42"/>
    </row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</sheetData>
  <mergeCells count="3">
    <mergeCell ref="C2:G2"/>
    <mergeCell ref="A6:C6"/>
    <mergeCell ref="D20:L2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DICIEMBRE 2024 </vt:lpstr>
      <vt:lpstr>'EJECUCION DICIEMBRE 2024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Maria Teresa Jaramillo Lopez</cp:lastModifiedBy>
  <cp:lastPrinted>2025-01-10T20:24:56Z</cp:lastPrinted>
  <dcterms:created xsi:type="dcterms:W3CDTF">2024-02-06T19:49:34Z</dcterms:created>
  <dcterms:modified xsi:type="dcterms:W3CDTF">2025-01-10T20:25:18Z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