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63" documentId="11_C4CF483DEBF3B1C8C562C66CAED565DA317BD1CE" xr6:coauthVersionLast="47" xr6:coauthVersionMax="47" xr10:uidLastSave="{0B7F16B8-AB87-47DC-A232-E609CD4D4250}"/>
  <bookViews>
    <workbookView xWindow="-120" yWindow="-120" windowWidth="20730" windowHeight="11160" xr2:uid="{00000000-000D-0000-FFFF-FFFF00000000}"/>
  </bookViews>
  <sheets>
    <sheet name="EJECUCION 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M14" i="1"/>
  <c r="M13" i="1"/>
  <c r="M12" i="1"/>
  <c r="M11" i="1"/>
  <c r="M10" i="1"/>
  <c r="M9" i="1"/>
  <c r="M8" i="1"/>
  <c r="M16" i="1"/>
  <c r="K16" i="1"/>
  <c r="H16" i="1"/>
  <c r="K14" i="1"/>
  <c r="K13" i="1"/>
  <c r="K12" i="1"/>
  <c r="K11" i="1"/>
  <c r="K10" i="1"/>
  <c r="K9" i="1"/>
  <c r="K8" i="1"/>
  <c r="K7" i="1"/>
  <c r="H11" i="1"/>
  <c r="H12" i="1"/>
  <c r="H10" i="1"/>
  <c r="H9" i="1"/>
  <c r="H8" i="1"/>
  <c r="H7" i="1"/>
  <c r="H13" i="1"/>
  <c r="E7" i="1" l="1"/>
  <c r="G7" i="1"/>
  <c r="I12" i="1"/>
  <c r="L16" i="1"/>
  <c r="J16" i="1"/>
  <c r="G16" i="1"/>
  <c r="F16" i="1"/>
  <c r="E16" i="1"/>
  <c r="D16" i="1"/>
  <c r="F7" i="1"/>
  <c r="I16" i="1" l="1"/>
  <c r="L7" i="1"/>
  <c r="I14" i="1"/>
  <c r="J7" i="1"/>
  <c r="D7" i="1"/>
  <c r="I8" i="1"/>
  <c r="I9" i="1"/>
  <c r="I10" i="1"/>
  <c r="I11" i="1"/>
  <c r="I13" i="1"/>
  <c r="M7" i="1" l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<sst xmlns="http://schemas.openxmlformats.org/spreadsheetml/2006/main" count="48" uniqueCount="36">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</sst>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topLeftCell="D3" workbookViewId="0">
      <selection activeCell="H15" sqref="H15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1929687449.1600001</v>
      </c>
      <c r="H7" s="32">
        <f t="shared" ref="H7:H12" si="0">+G7/E7</f>
        <v>0.59283792600921659</v>
      </c>
      <c r="I7" s="6">
        <f>+D7-G7</f>
        <v>1325312550.8399999</v>
      </c>
      <c r="J7" s="6">
        <f>SUM(J8:J13)</f>
        <v>1079458518.1600001</v>
      </c>
      <c r="K7" s="32">
        <f>+J7/E7</f>
        <v>0.33163088115514594</v>
      </c>
      <c r="L7" s="6">
        <f>SUM(L8:L13)</f>
        <v>1079458518.1600001</v>
      </c>
      <c r="M7" s="32">
        <f>+L7/D7</f>
        <v>0.33163088115514594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425159986</v>
      </c>
      <c r="H8" s="49">
        <f t="shared" si="0"/>
        <v>0.39347031056143611</v>
      </c>
      <c r="I8" s="48">
        <f t="shared" ref="I8:I14" si="1">+D8-G8</f>
        <v>750840014</v>
      </c>
      <c r="J8" s="48">
        <v>425159986</v>
      </c>
      <c r="K8" s="49">
        <f t="shared" ref="K8:K14" si="2">+J8/E8</f>
        <v>0.39347031056143611</v>
      </c>
      <c r="L8" s="48">
        <v>425159986</v>
      </c>
      <c r="M8" s="49">
        <f>+L8/E8</f>
        <v>0.39347031056143611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174567478</v>
      </c>
      <c r="H9" s="49">
        <f t="shared" si="0"/>
        <v>0.37867131887201733</v>
      </c>
      <c r="I9" s="48">
        <f t="shared" si="1"/>
        <v>286432522</v>
      </c>
      <c r="J9" s="48">
        <v>174567478</v>
      </c>
      <c r="K9" s="49">
        <f t="shared" si="2"/>
        <v>0.37867131887201733</v>
      </c>
      <c r="L9" s="48">
        <v>174567478</v>
      </c>
      <c r="M9" s="49">
        <f t="shared" ref="M9:M14" si="3">+L9/E9</f>
        <v>0.37867131887201733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60077040</v>
      </c>
      <c r="H10" s="49">
        <f t="shared" si="0"/>
        <v>0.379128057921303</v>
      </c>
      <c r="I10" s="48">
        <f t="shared" si="1"/>
        <v>2922960</v>
      </c>
      <c r="J10" s="48">
        <v>60077040</v>
      </c>
      <c r="K10" s="49">
        <f t="shared" si="2"/>
        <v>0.379128057921303</v>
      </c>
      <c r="L10" s="48">
        <v>60077040</v>
      </c>
      <c r="M10" s="49">
        <f t="shared" si="3"/>
        <v>0.379128057921303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1258472014.1600001</v>
      </c>
      <c r="H11" s="49">
        <f t="shared" si="0"/>
        <v>0.84178730044147165</v>
      </c>
      <c r="I11" s="48">
        <f t="shared" si="1"/>
        <v>236527985.83999991</v>
      </c>
      <c r="J11" s="48">
        <v>408243083.16000003</v>
      </c>
      <c r="K11" s="49">
        <f t="shared" si="2"/>
        <v>0.27307229642809366</v>
      </c>
      <c r="L11" s="48">
        <v>408243083.16000003</v>
      </c>
      <c r="M11" s="49">
        <f t="shared" si="3"/>
        <v>0.27307229642809366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 t="shared" si="0"/>
        <v>0.22821862000000001</v>
      </c>
      <c r="I12" s="48">
        <f t="shared" si="1"/>
        <v>38589069</v>
      </c>
      <c r="J12" s="48">
        <v>11410931</v>
      </c>
      <c r="K12" s="49">
        <f t="shared" si="2"/>
        <v>0.22821862000000001</v>
      </c>
      <c r="L12" s="48">
        <v>11410931</v>
      </c>
      <c r="M12" s="49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ref="H13:H14" si="4">+G13/E13</f>
        <v>0</v>
      </c>
      <c r="I13" s="48">
        <f t="shared" si="1"/>
        <v>10000000</v>
      </c>
      <c r="J13" s="48">
        <v>0</v>
      </c>
      <c r="K13" s="49">
        <f t="shared" si="2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>+G14/E14</f>
        <v>0</v>
      </c>
      <c r="I14" s="6">
        <f t="shared" si="1"/>
        <v>400000000</v>
      </c>
      <c r="J14" s="6">
        <v>0</v>
      </c>
      <c r="K14" s="32">
        <f t="shared" si="2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1929687449.1600001</v>
      </c>
      <c r="H16" s="44">
        <f>+G16/E16</f>
        <v>0.52795826242407662</v>
      </c>
      <c r="I16" s="43">
        <f>+D16-G16</f>
        <v>1725312550.8399999</v>
      </c>
      <c r="J16" s="43">
        <f>SUM(J8:J14)</f>
        <v>1079458518.1600001</v>
      </c>
      <c r="K16" s="44">
        <f>+J16/E16</f>
        <v>0.29533748786867309</v>
      </c>
      <c r="L16" s="43">
        <f>SUM(L8:L14)</f>
        <v>1079458518.1600001</v>
      </c>
      <c r="M16" s="45">
        <f>+L16/E16</f>
        <v>0.29533748786867309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NHLp0fiasaDXfudBx2BUSSyLXyL8MYRQ3Z0cQ4gkF3tTq8FlSKYIYe1UeJcUhLksyo00De08fKWcW8JmpvPO4A==" saltValue="8wAVYIfudynW0Te1glyKi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2022-06-07T15:05:54Z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