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PT 03_2024 Para Presentación\"/>
    </mc:Choice>
  </mc:AlternateContent>
  <xr:revisionPtr revIDLastSave="0" documentId="13_ncr:1_{AD5171EB-211A-4344-90DD-E6577E29585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EJECUCION ENERO 2024" sheetId="2" state="hidden" r:id="rId1"/>
    <sheet name="EJECUCION MAYO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L9" i="3"/>
  <c r="K14" i="3"/>
  <c r="G9" i="3"/>
  <c r="G19" i="3" s="1"/>
  <c r="L19" i="3"/>
  <c r="I10" i="3"/>
  <c r="I15" i="3"/>
  <c r="I14" i="3"/>
  <c r="I13" i="3"/>
  <c r="I12" i="3"/>
  <c r="I11" i="3"/>
  <c r="F19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K9" i="3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9" i="3" l="1"/>
  <c r="H19" i="3" s="1"/>
  <c r="I9" i="3"/>
  <c r="I19" i="3" s="1"/>
  <c r="J19" i="3"/>
  <c r="M9" i="3"/>
  <c r="M19" i="3" s="1"/>
</calcChain>
</file>

<file path=xl/sharedStrings.xml><?xml version="1.0" encoding="utf-8"?>
<sst xmlns="http://schemas.openxmlformats.org/spreadsheetml/2006/main" count="98" uniqueCount="36">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</sst>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10" fontId="9" fillId="2" borderId="2" xfId="3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164" fontId="9" fillId="2" borderId="1" xfId="2" applyNumberFormat="1" applyFont="1" applyFill="1" applyBorder="1" applyAlignment="1">
      <alignment horizontal="right" vertical="center" wrapText="1" readingOrder="1"/>
    </xf>
    <xf numFmtId="7" fontId="4" fillId="2" borderId="0" xfId="0" applyNumberFormat="1" applyFont="1" applyFill="1" applyAlignment="1">
      <alignment horizontal="right" vertical="center" wrapText="1" readingOrder="1"/>
    </xf>
    <xf numFmtId="4" fontId="4" fillId="2" borderId="0" xfId="0" applyNumberFormat="1" applyFont="1" applyFill="1" applyAlignment="1">
      <alignment horizontal="righ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4" t="s">
        <v>16</v>
      </c>
      <c r="D2" s="44"/>
      <c r="E2" s="44"/>
      <c r="F2" s="44"/>
      <c r="G2" s="44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5" t="s">
        <v>33</v>
      </c>
      <c r="B6" s="45"/>
      <c r="C6" s="4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6" t="s">
        <v>34</v>
      </c>
      <c r="E21" s="47"/>
      <c r="F21" s="47"/>
      <c r="G21" s="47"/>
      <c r="H21" s="47"/>
      <c r="I21" s="47"/>
      <c r="J21" s="47"/>
      <c r="K21" s="47"/>
      <c r="L21" s="47"/>
    </row>
    <row r="22" spans="1:46" s="1" customFormat="1" ht="17.25" hidden="1" customHeight="1" x14ac:dyDescent="0.25">
      <c r="D22" s="47"/>
      <c r="E22" s="47"/>
      <c r="F22" s="47"/>
      <c r="G22" s="47"/>
      <c r="H22" s="47"/>
      <c r="I22" s="47"/>
      <c r="J22" s="47"/>
      <c r="K22" s="47"/>
      <c r="L22" s="47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workbookViewId="0">
      <selection activeCell="H4" sqref="H4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hidden="1" customWidth="1"/>
    <col min="7" max="7" width="19.570312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4" t="s">
        <v>16</v>
      </c>
      <c r="D2" s="44"/>
      <c r="E2" s="44"/>
      <c r="F2" s="44"/>
      <c r="G2" s="44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45" t="s">
        <v>33</v>
      </c>
      <c r="B6" s="45"/>
      <c r="C6" s="4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8" t="s">
        <v>1</v>
      </c>
      <c r="B8" s="48" t="s">
        <v>18</v>
      </c>
      <c r="C8" s="48" t="s">
        <v>2</v>
      </c>
      <c r="D8" s="48" t="s">
        <v>19</v>
      </c>
      <c r="E8" s="48" t="s">
        <v>20</v>
      </c>
      <c r="F8" s="48" t="s">
        <v>21</v>
      </c>
      <c r="G8" s="48" t="s">
        <v>22</v>
      </c>
      <c r="H8" s="48" t="s">
        <v>23</v>
      </c>
      <c r="I8" s="48" t="s">
        <v>31</v>
      </c>
      <c r="J8" s="48" t="s">
        <v>24</v>
      </c>
      <c r="K8" s="48" t="s">
        <v>25</v>
      </c>
      <c r="L8" s="48" t="s">
        <v>26</v>
      </c>
      <c r="M8" s="48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9"/>
      <c r="B9" s="49"/>
      <c r="C9" s="50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1550661075.4000001</v>
      </c>
      <c r="H9" s="11">
        <f>+G9/E9</f>
        <v>0.40742540078822914</v>
      </c>
      <c r="I9" s="51">
        <f>SUM(I10:I15)</f>
        <v>2255338924.5999999</v>
      </c>
      <c r="J9" s="10">
        <f>SUM(J10:J15)</f>
        <v>1010354668.4</v>
      </c>
      <c r="K9" s="11">
        <f>+J9/E9</f>
        <v>0.26546365433526009</v>
      </c>
      <c r="L9" s="51">
        <f>SUM(L10:L15)</f>
        <v>1010354668.4</v>
      </c>
      <c r="M9" s="11">
        <f>+L9/E9</f>
        <v>0.26546365433526009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526641900</v>
      </c>
      <c r="H10" s="11">
        <f>+G10/E10</f>
        <v>0.37350489361702127</v>
      </c>
      <c r="I10" s="15">
        <f>+E10-G10</f>
        <v>883358100</v>
      </c>
      <c r="J10" s="15">
        <v>526641900</v>
      </c>
      <c r="K10" s="16">
        <f t="shared" ref="K10:K15" si="0">J10/E10</f>
        <v>0.37350489361702127</v>
      </c>
      <c r="L10" s="15">
        <v>526641900</v>
      </c>
      <c r="M10" s="16">
        <f t="shared" ref="M10:M15" si="1">L10/E10</f>
        <v>0.37350489361702127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223461017</v>
      </c>
      <c r="H11" s="11">
        <f t="shared" ref="H11:H15" si="2">+G11/E11</f>
        <v>0.42162456037735851</v>
      </c>
      <c r="I11" s="15">
        <f t="shared" ref="I11:I15" si="3">+E11-G11</f>
        <v>306538983</v>
      </c>
      <c r="J11" s="15">
        <v>188120293</v>
      </c>
      <c r="K11" s="16">
        <f t="shared" si="0"/>
        <v>0.35494394905660376</v>
      </c>
      <c r="L11" s="15">
        <v>188120293</v>
      </c>
      <c r="M11" s="16">
        <f t="shared" si="1"/>
        <v>0.35494394905660376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38770382</v>
      </c>
      <c r="H12" s="11">
        <f t="shared" si="2"/>
        <v>0.49705617948717951</v>
      </c>
      <c r="I12" s="15">
        <f t="shared" si="3"/>
        <v>39229618</v>
      </c>
      <c r="J12" s="15">
        <v>38770382</v>
      </c>
      <c r="K12" s="16">
        <f t="shared" si="0"/>
        <v>0.49705617948717951</v>
      </c>
      <c r="L12" s="15">
        <v>38770382</v>
      </c>
      <c r="M12" s="16">
        <f t="shared" si="1"/>
        <v>0.49705617948717951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761029100.39999998</v>
      </c>
      <c r="H13" s="11">
        <f t="shared" si="2"/>
        <v>0.44117629008695652</v>
      </c>
      <c r="I13" s="15">
        <f t="shared" si="3"/>
        <v>963970899.60000002</v>
      </c>
      <c r="J13" s="15">
        <v>256063417.40000001</v>
      </c>
      <c r="K13" s="16">
        <f t="shared" si="0"/>
        <v>0.14844256081159421</v>
      </c>
      <c r="L13" s="15">
        <v>256063417.40000001</v>
      </c>
      <c r="M13" s="16">
        <f t="shared" si="1"/>
        <v>0.14844256081159421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758676</v>
      </c>
      <c r="H14" s="11">
        <f t="shared" si="2"/>
        <v>1.4314641509433962E-2</v>
      </c>
      <c r="I14" s="15">
        <f t="shared" si="3"/>
        <v>52241324</v>
      </c>
      <c r="J14" s="15">
        <v>758676</v>
      </c>
      <c r="K14" s="16">
        <f t="shared" si="0"/>
        <v>1.4314641509433962E-2</v>
      </c>
      <c r="L14" s="15">
        <v>758676</v>
      </c>
      <c r="M14" s="16">
        <f t="shared" si="1"/>
        <v>1.4314641509433962E-2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43">
        <f t="shared" si="2"/>
        <v>0</v>
      </c>
      <c r="I15" s="20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52"/>
      <c r="J17" s="53"/>
      <c r="K17" s="33"/>
      <c r="L17" s="52"/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K19" si="4">+E9</f>
        <v>3806000000</v>
      </c>
      <c r="F19" s="41">
        <f t="shared" si="4"/>
        <v>0</v>
      </c>
      <c r="G19" s="40">
        <f>+G9</f>
        <v>1550661075.4000001</v>
      </c>
      <c r="H19" s="41">
        <f t="shared" si="4"/>
        <v>0.40742540078822914</v>
      </c>
      <c r="I19" s="40">
        <f t="shared" si="4"/>
        <v>2255338924.5999999</v>
      </c>
      <c r="J19" s="40">
        <f t="shared" si="4"/>
        <v>1010354668.4</v>
      </c>
      <c r="K19" s="41">
        <f t="shared" si="4"/>
        <v>0.26546365433526009</v>
      </c>
      <c r="L19" s="40">
        <f>+L9</f>
        <v>1010354668.4</v>
      </c>
      <c r="M19" s="41">
        <f>+M9</f>
        <v>0.26546365433526009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6" t="s">
        <v>34</v>
      </c>
      <c r="E21" s="47"/>
      <c r="F21" s="47"/>
      <c r="G21" s="47"/>
      <c r="H21" s="47"/>
      <c r="I21" s="47"/>
      <c r="J21" s="47"/>
      <c r="K21" s="47"/>
      <c r="L21" s="47"/>
    </row>
    <row r="22" spans="1:46" s="1" customFormat="1" ht="17.25" hidden="1" customHeight="1" x14ac:dyDescent="0.25">
      <c r="D22" s="47"/>
      <c r="E22" s="47"/>
      <c r="F22" s="47"/>
      <c r="G22" s="47"/>
      <c r="H22" s="47"/>
      <c r="I22" s="47"/>
      <c r="J22" s="47"/>
      <c r="K22" s="47"/>
      <c r="L22" s="47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MAYO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Maria Teresa Jaramillo Lopez</cp:lastModifiedBy>
  <dcterms:created xsi:type="dcterms:W3CDTF">2024-02-06T19:49:34Z</dcterms:created>
  <dcterms:modified xsi:type="dcterms:W3CDTF">2024-09-05T23:49:40Z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