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5" documentId="11_1760436F5ACED27C5491667DB142D93106335E90" xr6:coauthVersionLast="47" xr6:coauthVersionMax="47" xr10:uidLastSave="{9063DA91-7156-4056-AD1F-BA2157BD2860}"/>
  <bookViews>
    <workbookView xWindow="-120" yWindow="-120" windowWidth="20730" windowHeight="11160" xr2:uid="{00000000-000D-0000-FFFF-FFFF00000000}"/>
  </bookViews>
  <sheets>
    <sheet name="MARZ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4" l="1"/>
  <c r="M48" i="4" l="1"/>
  <c r="K32" i="4"/>
  <c r="J32" i="4"/>
  <c r="J36" i="4"/>
  <c r="M39" i="4"/>
  <c r="J44" i="4"/>
  <c r="J25" i="4"/>
  <c r="J17" i="4"/>
  <c r="J11" i="4"/>
  <c r="J10" i="4" s="1"/>
  <c r="J31" i="4" l="1"/>
  <c r="J30" i="4" s="1"/>
  <c r="J9" i="4"/>
  <c r="L44" i="4"/>
  <c r="L25" i="4"/>
  <c r="J8" i="4" l="1"/>
  <c r="L17" i="4"/>
  <c r="L11" i="4"/>
  <c r="L36" i="4"/>
  <c r="L32" i="4"/>
  <c r="K44" i="4"/>
  <c r="M44" i="4" s="1"/>
  <c r="K25" i="4"/>
  <c r="M25" i="4" s="1"/>
  <c r="K17" i="4"/>
  <c r="K11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40" i="4"/>
  <c r="M38" i="4"/>
  <c r="M43" i="4"/>
  <c r="M47" i="4"/>
  <c r="K36" i="4"/>
  <c r="K31" i="4" s="1"/>
  <c r="K30" i="4" s="1"/>
  <c r="M36" i="4" l="1"/>
  <c r="M17" i="4"/>
  <c r="L10" i="4"/>
  <c r="L9" i="4" s="1"/>
  <c r="M41" i="4"/>
  <c r="K10" i="4"/>
  <c r="L31" i="4"/>
  <c r="L30" i="4" s="1"/>
  <c r="M30" i="4" s="1"/>
  <c r="M11" i="4"/>
  <c r="M32" i="4"/>
  <c r="K9" i="4" l="1"/>
  <c r="M9" i="4" s="1"/>
  <c r="M10" i="4"/>
  <c r="L8" i="4"/>
  <c r="M31" i="4"/>
  <c r="K8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<sst xmlns="http://schemas.openxmlformats.org/spreadsheetml/2006/main" count="303" uniqueCount="76">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</sst>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8" fontId="4" fillId="0" borderId="2" xfId="0" applyNumberFormat="1" applyFont="1" applyFill="1" applyBorder="1" applyAlignment="1">
      <alignment horizontal="right" vertical="center" wrapText="1"/>
    </xf>
    <xf numFmtId="17" fontId="1" fillId="0" borderId="0" xfId="0" applyNumberFormat="1" applyFont="1" applyFill="1" applyBorder="1"/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2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M48" sqref="M48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46</v>
      </c>
      <c r="C6" s="23" t="s">
        <v>47</v>
      </c>
      <c r="D6" s="33" t="s">
        <v>48</v>
      </c>
      <c r="E6" s="33" t="s">
        <v>1</v>
      </c>
      <c r="F6" s="23" t="s">
        <v>26</v>
      </c>
      <c r="G6" s="33" t="s">
        <v>49</v>
      </c>
      <c r="H6" s="33" t="s">
        <v>50</v>
      </c>
      <c r="I6" s="25" t="s">
        <v>27</v>
      </c>
      <c r="J6" s="25" t="s">
        <v>40</v>
      </c>
      <c r="K6" s="29" t="s">
        <v>41</v>
      </c>
      <c r="L6" s="30"/>
      <c r="M6" s="25" t="s">
        <v>44</v>
      </c>
    </row>
    <row r="7" spans="1:13" x14ac:dyDescent="0.25">
      <c r="A7" s="34"/>
      <c r="B7" s="34"/>
      <c r="C7" s="23" t="s">
        <v>46</v>
      </c>
      <c r="D7" s="34"/>
      <c r="E7" s="34"/>
      <c r="F7" s="23" t="s">
        <v>1</v>
      </c>
      <c r="G7" s="34"/>
      <c r="H7" s="34"/>
      <c r="I7" s="26"/>
      <c r="J7" s="26"/>
      <c r="K7" s="24" t="s">
        <v>42</v>
      </c>
      <c r="L7" s="24" t="s">
        <v>43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64000000</v>
      </c>
      <c r="L8" s="12">
        <f>+L9+L30</f>
        <v>64000000</v>
      </c>
      <c r="M8" s="12">
        <f>+J8-K8+L8</f>
        <v>3255000000</v>
      </c>
    </row>
    <row r="9" spans="1:13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+K10+K11</f>
        <v>0</v>
      </c>
      <c r="L9" s="20">
        <f>+L10+L11</f>
        <v>0</v>
      </c>
      <c r="M9" s="20">
        <f>+J9-K9+L9</f>
        <v>1700000000</v>
      </c>
    </row>
    <row r="10" spans="1:13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0</v>
      </c>
      <c r="L10" s="20">
        <f>+L11+L17+L25+L44</f>
        <v>0</v>
      </c>
      <c r="M10" s="20">
        <f>+J10-K10+L10</f>
        <v>1176000000</v>
      </c>
    </row>
    <row r="11" spans="1:13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0</v>
      </c>
      <c r="L11" s="20">
        <f>SUM(L12:L16)</f>
        <v>0</v>
      </c>
      <c r="M11" s="20">
        <f t="shared" ref="M11:M47" si="0">+J11-K11+L11</f>
        <v>1176000000</v>
      </c>
    </row>
    <row r="12" spans="1:13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/>
      <c r="L12" s="7"/>
      <c r="M12" s="7">
        <f t="shared" si="0"/>
        <v>963000000</v>
      </c>
    </row>
    <row r="13" spans="1:13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/>
      <c r="M13" s="7">
        <f t="shared" si="0"/>
        <v>44000000</v>
      </c>
    </row>
    <row r="14" spans="1:13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/>
      <c r="M14" s="7">
        <f t="shared" si="0"/>
        <v>30000000</v>
      </c>
    </row>
    <row r="15" spans="1:13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/>
      <c r="L15" s="7"/>
      <c r="M15" s="7">
        <f t="shared" si="0"/>
        <v>94000000</v>
      </c>
    </row>
    <row r="16" spans="1:13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/>
      <c r="M16" s="7">
        <f t="shared" si="0"/>
        <v>45000000</v>
      </c>
    </row>
    <row r="17" spans="1:13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0</v>
      </c>
      <c r="L17" s="20">
        <f>SUM(L18:L24)</f>
        <v>0</v>
      </c>
      <c r="M17" s="20">
        <f t="shared" si="0"/>
        <v>461000000</v>
      </c>
    </row>
    <row r="18" spans="1:13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3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/>
      <c r="L19" s="7"/>
      <c r="M19" s="7">
        <f t="shared" si="0"/>
        <v>98000000</v>
      </c>
    </row>
    <row r="20" spans="1:13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/>
      <c r="L20" s="7"/>
      <c r="M20" s="7">
        <f t="shared" si="0"/>
        <v>112000000</v>
      </c>
    </row>
    <row r="21" spans="1:13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/>
      <c r="L21" s="7"/>
      <c r="M21" s="7">
        <f t="shared" si="0"/>
        <v>49000000</v>
      </c>
    </row>
    <row r="22" spans="1:13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3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/>
      <c r="L23" s="7"/>
      <c r="M23" s="7">
        <f t="shared" si="0"/>
        <v>35000000</v>
      </c>
    </row>
    <row r="24" spans="1:13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0</v>
      </c>
      <c r="M25" s="20">
        <f t="shared" si="0"/>
        <v>63000000</v>
      </c>
    </row>
    <row r="26" spans="1:13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/>
      <c r="M26" s="7">
        <f t="shared" si="0"/>
        <v>13000000</v>
      </c>
    </row>
    <row r="27" spans="1:13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3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/>
      <c r="M29" s="7">
        <f t="shared" si="0"/>
        <v>42000000</v>
      </c>
    </row>
    <row r="30" spans="1:13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64000000</v>
      </c>
      <c r="L30" s="20">
        <f>+L31</f>
        <v>64000000</v>
      </c>
      <c r="M30" s="20">
        <f>+J30-K30+L30</f>
        <v>1495000000</v>
      </c>
    </row>
    <row r="31" spans="1:13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64000000</v>
      </c>
      <c r="L31" s="20">
        <f>+L32+L36</f>
        <v>64000000</v>
      </c>
      <c r="M31" s="20">
        <f t="shared" si="0"/>
        <v>1495000000</v>
      </c>
    </row>
    <row r="32" spans="1:13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30000000</v>
      </c>
      <c r="L32" s="20">
        <f>SUM(L33:L35)</f>
        <v>0</v>
      </c>
      <c r="M32" s="20">
        <f t="shared" si="0"/>
        <v>125170562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/>
      <c r="L34" s="7"/>
      <c r="M34" s="7">
        <f t="shared" si="0"/>
        <v>5000000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34000000</v>
      </c>
      <c r="L36" s="20">
        <f>SUM(L37:L43)</f>
        <v>64000000</v>
      </c>
      <c r="M36" s="20">
        <f>+J36-K36+L36</f>
        <v>1369829438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/>
      <c r="L37" s="7">
        <v>63000000</v>
      </c>
      <c r="M37" s="7">
        <f>+J37-K37+L37</f>
        <v>205421956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4000000</v>
      </c>
      <c r="L39" s="7"/>
      <c r="M39" s="7">
        <f t="shared" ref="M39" si="1">+J39-K39+L39</f>
        <v>10000000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/>
      <c r="L40" s="7"/>
      <c r="M40" s="7">
        <f>+J40-K40+L40</f>
        <v>43000000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30000000</v>
      </c>
      <c r="L41" s="7"/>
      <c r="M41" s="7">
        <f>+J41-K41+L41</f>
        <v>1016236920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17kyoNe6VAvq2faHCxp2eNBJelSOJ96HzmAxo29xRtdgP4613aa9HI3LRB8m6gcYwsTdeT1t98VEqTVw9ZEnKQ==" saltValue="cVh0Pork047JgNJSUoUfQQ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2022-04-05T15:56:41Z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