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s.mendez\Downloads\"/>
    </mc:Choice>
  </mc:AlternateContent>
  <xr:revisionPtr revIDLastSave="0" documentId="13_ncr:1_{EFFCDE57-5723-4942-A1BC-B1505B0D93F2}" xr6:coauthVersionLast="47" xr6:coauthVersionMax="47" xr10:uidLastSave="{00000000-0000-0000-0000-000000000000}"/>
  <bookViews>
    <workbookView xWindow="28680" yWindow="-120" windowWidth="29040" windowHeight="15720" xr2:uid="{7C4F9BA7-13EB-4D7F-9D00-D54B65B0C4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  <c r="E6" i="1"/>
  <c r="E5" i="1"/>
  <c r="D6" i="1"/>
  <c r="D5" i="1"/>
  <c r="H6" i="1"/>
  <c r="G6" i="1"/>
  <c r="H5" i="1"/>
  <c r="G5" i="1"/>
  <c r="H26" i="1"/>
  <c r="G26" i="1"/>
  <c r="I41" i="1"/>
  <c r="I40" i="1"/>
  <c r="I7" i="1"/>
  <c r="I36" i="1"/>
  <c r="I37" i="1"/>
  <c r="I35" i="1"/>
  <c r="I34" i="1"/>
  <c r="I29" i="1" s="1"/>
  <c r="I26" i="1" s="1"/>
  <c r="I28" i="1"/>
  <c r="I22" i="1"/>
  <c r="I14" i="1"/>
  <c r="I8" i="1"/>
  <c r="C7" i="1"/>
  <c r="C37" i="1"/>
  <c r="C36" i="1" s="1"/>
  <c r="C29" i="1"/>
  <c r="C26" i="1" s="1"/>
  <c r="C22" i="1"/>
  <c r="C14" i="1"/>
  <c r="C8" i="1"/>
  <c r="C6" i="1" l="1"/>
  <c r="I6" i="1"/>
  <c r="I5" i="1"/>
  <c r="C5" i="1"/>
</calcChain>
</file>

<file path=xl/sharedStrings.xml><?xml version="1.0" encoding="utf-8"?>
<sst xmlns="http://schemas.openxmlformats.org/spreadsheetml/2006/main" count="85" uniqueCount="85">
  <si>
    <t>VIGENCIA FISCAL: 2025</t>
  </si>
  <si>
    <t/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</si>
  <si>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</si>
  <si>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</si>
  <si>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</si>
  <si>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</si>
  <si>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</si>
  <si>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</si>
  <si>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</si>
  <si>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</si>
  <si>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</si>
  <si>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TOTAL PRESUPUESTO 2025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</si>
  <si>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</si>
  <si>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</si>
  <si>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</si>
  <si>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</si>
  <si>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</si>
  <si>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</si>
  <si>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</si>
  <si>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</si>
  <si>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</si>
  <si>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</si>
  <si>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</si>
  <si>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</si>
  <si>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</si>
  <si>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</si>
  <si>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</si>
  <si>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</si>
  <si>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</si>
  <si>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</si>
  <si>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</si>
  <si>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</si>
  <si>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</si>
  <si>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</si>
  <si>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</si>
  <si>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</si>
  <si>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</si>
  <si>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</si>
  <si>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</si>
  <si>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</si>
  <si>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</si>
  <si>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</si>
  <si>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</si>
  <si>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</si>
  <si>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</si>
  <si>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</si>
  <si>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</si>
  <si>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</si>
  <si>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</si>
  <si>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</si>
  <si>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</si>
  <si>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</si>
  <si>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</si>
  <si>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EQUIPO Y APARATOS DE RADIO, TELEVISIÓN Y COMUNICACIONES</t>
  </si>
  <si>
    <t>A-02-02</t>
  </si>
  <si>
    <t>ADQUISICIONES DIFERENTES DE ACTIVOS</t>
  </si>
  <si>
    <t>A-02-02-01-004-007</t>
  </si>
  <si>
    <t>A-02-02-02</t>
  </si>
  <si>
    <t>ADQUISICIÓN DE SERVICIOS</t>
  </si>
  <si>
    <t>A-02-02-02-006-004</t>
  </si>
  <si>
    <t>SERVICIOS DE TRANSPORTE DE PASAJEROS</t>
  </si>
  <si>
    <t>A-02-02-02-006-008</t>
  </si>
  <si>
    <t>SERVICIOS POSTALES Y DE MENSAJERÍA</t>
  </si>
  <si>
    <t>A-02-02-02-007-001</t>
  </si>
  <si>
    <t>SERVICIOS FINANCIEROS Y SERVICIOS CONEXOS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</si>
  <si>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</si>
  <si>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</si>
  <si>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</si>
  <si>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</si>
  <si>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</si>
  <si>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</si>
  <si>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</si>
  <si>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</si>
  <si>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</si>
  <si>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</si>
  <si>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</si>
  <si>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</si>
  <si>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</si>
  <si>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</si>
  <si>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UEJ: 02-14-02 DIRECCION DE SUSTITUCION DE CULTIVOS DE USO ILICITO - GESTIÓN GENERAL</t>
  </si>
  <si>
    <t>MODIFICACIONES PRESUPUESTALES PERIODO: FEBRERO 2025</t>
  </si>
  <si>
    <t>A-08</t>
  </si>
  <si>
    <t>GASTOS POR TRIBUTOS, MULTAS, SANCIONES E INTERESES DE MORA</t>
  </si>
  <si>
    <t>A-08-04-01</t>
  </si>
  <si>
    <t>CUOTA DE FISCALIZACIÓN Y AUDITAJE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</si>
</sst>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-1240A]&quot;$&quot;\ #,##0.00;\-&quot;$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Times New Roman"/>
    </font>
    <font>
      <sz val="8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44" fontId="0" fillId="0" borderId="0" xfId="0" applyNumberFormat="1"/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left" vertical="center" wrapText="1" readingOrder="1"/>
    </xf>
    <xf numFmtId="164" fontId="11" fillId="5" borderId="6" xfId="1" applyNumberFormat="1" applyFont="1" applyFill="1" applyBorder="1" applyAlignment="1">
      <alignment horizontal="left" vertical="center" wrapText="1" readingOrder="1"/>
    </xf>
    <xf numFmtId="164" fontId="11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 applyAlignment="1">
      <alignment horizontal="left" vertical="center" wrapText="1" readingOrder="1"/>
    </xf>
    <xf numFmtId="0" fontId="12" fillId="0" borderId="6" xfId="0" applyFont="1" applyBorder="1" applyAlignment="1">
      <alignment horizontal="left" vertical="center" readingOrder="1"/>
    </xf>
    <xf numFmtId="0" fontId="11" fillId="0" borderId="6" xfId="0" applyFont="1" applyBorder="1" applyAlignment="1">
      <alignment vertical="center" wrapText="1" readingOrder="1"/>
    </xf>
    <xf numFmtId="164" fontId="12" fillId="0" borderId="6" xfId="1" applyNumberFormat="1" applyFont="1" applyBorder="1"/>
    <xf numFmtId="0" fontId="12" fillId="0" borderId="6" xfId="0" applyFont="1" applyBorder="1" applyAlignment="1">
      <alignment vertical="center" wrapText="1" readingOrder="1"/>
    </xf>
    <xf numFmtId="44" fontId="12" fillId="0" borderId="6" xfId="2" applyFont="1" applyBorder="1"/>
    <xf numFmtId="165" fontId="13" fillId="0" borderId="6" xfId="0" applyNumberFormat="1" applyFont="1" applyBorder="1" applyAlignment="1">
      <alignment horizontal="right" vertical="center" wrapText="1" readingOrder="1"/>
    </xf>
    <xf numFmtId="164" fontId="15" fillId="0" borderId="6" xfId="1" applyNumberFormat="1" applyFont="1" applyBorder="1"/>
    <xf numFmtId="164" fontId="16" fillId="7" borderId="6" xfId="1" applyNumberFormat="1" applyFont="1" applyFill="1" applyBorder="1" applyAlignment="1">
      <alignment horizontal="left" vertical="center" wrapText="1" readingOrder="1"/>
    </xf>
    <xf numFmtId="164" fontId="16" fillId="5" borderId="6" xfId="1" applyNumberFormat="1" applyFont="1" applyFill="1" applyBorder="1" applyAlignment="1">
      <alignment horizontal="left" vertical="center" wrapText="1" readingOrder="1"/>
    </xf>
    <xf numFmtId="44" fontId="15" fillId="0" borderId="6" xfId="2" applyFont="1" applyBorder="1"/>
    <xf numFmtId="0" fontId="11" fillId="5" borderId="7" xfId="0" applyFont="1" applyFill="1" applyBorder="1" applyAlignment="1">
      <alignment horizontal="left" vertical="center" wrapText="1" readingOrder="1"/>
    </xf>
    <xf numFmtId="0" fontId="11" fillId="5" borderId="8" xfId="0" applyFont="1" applyFill="1" applyBorder="1" applyAlignment="1">
      <alignment horizontal="left" vertical="center" wrapText="1" readingOrder="1"/>
    </xf>
    <xf numFmtId="44" fontId="11" fillId="5" borderId="8" xfId="2" applyFont="1" applyFill="1" applyBorder="1" applyAlignment="1">
      <alignment horizontal="left" vertical="center" wrapText="1" readingOrder="1"/>
    </xf>
    <xf numFmtId="0" fontId="11" fillId="7" borderId="7" xfId="0" applyFont="1" applyFill="1" applyBorder="1" applyAlignment="1">
      <alignment horizontal="left" vertical="center" wrapText="1" readingOrder="1"/>
    </xf>
    <xf numFmtId="0" fontId="11" fillId="7" borderId="8" xfId="0" applyFont="1" applyFill="1" applyBorder="1" applyAlignment="1">
      <alignment horizontal="left" vertical="center" wrapText="1" readingOrder="1"/>
    </xf>
    <xf numFmtId="44" fontId="11" fillId="7" borderId="8" xfId="2" applyFont="1" applyFill="1" applyBorder="1" applyAlignment="1">
      <alignment horizontal="left" vertical="center" wrapText="1" readingOrder="1"/>
    </xf>
    <xf numFmtId="44" fontId="11" fillId="7" borderId="8" xfId="0" applyNumberFormat="1" applyFont="1" applyFill="1" applyBorder="1" applyAlignment="1">
      <alignment horizontal="left" vertical="center" wrapText="1" readingOrder="1"/>
    </xf>
    <xf numFmtId="165" fontId="14" fillId="3" borderId="6" xfId="0" applyNumberFormat="1" applyFont="1" applyFill="1" applyBorder="1" applyAlignment="1">
      <alignment horizontal="right" vertical="center" wrapText="1" readingOrder="1"/>
    </xf>
    <xf numFmtId="44" fontId="8" fillId="6" borderId="6" xfId="2" applyFont="1" applyFill="1" applyBorder="1" applyAlignment="1">
      <alignment vertical="center" wrapText="1" readingOrder="1"/>
    </xf>
    <xf numFmtId="44" fontId="10" fillId="6" borderId="6" xfId="2" applyFont="1" applyFill="1" applyBorder="1" applyAlignment="1">
      <alignment horizontal="right" vertical="center" wrapText="1" readingOrder="1"/>
    </xf>
    <xf numFmtId="44" fontId="16" fillId="5" borderId="6" xfId="2" applyFont="1" applyFill="1" applyBorder="1" applyAlignment="1">
      <alignment horizontal="left" vertical="center" wrapText="1" readingOrder="1"/>
    </xf>
    <xf numFmtId="44" fontId="11" fillId="5" borderId="6" xfId="2" applyFont="1" applyFill="1" applyBorder="1" applyAlignment="1">
      <alignment horizontal="left" vertical="center" wrapText="1" readingOrder="1"/>
    </xf>
    <xf numFmtId="44" fontId="11" fillId="7" borderId="6" xfId="2" applyFont="1" applyFill="1" applyBorder="1" applyAlignment="1">
      <alignment horizontal="left" vertical="center" wrapText="1" readingOrder="1"/>
    </xf>
    <xf numFmtId="44" fontId="16" fillId="7" borderId="6" xfId="2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963BB-2F9B-4220-BEAF-11E6BF9275B2}">
  <dimension ref="A1:J42"/>
  <sheetViews>
    <sheetView tabSelected="1" workbookViewId="0">
      <selection activeCell="C11" sqref="C11"/>
    </sheetView>
  </sheetViews>
  <sheetFormatPr baseColWidth="10" defaultRowHeight="15" x14ac:dyDescent="0.25"/>
  <cols>
    <col min="1" max="1" width="22.85546875" bestFit="1" customWidth="1"/>
    <col min="2" max="2" width="56.28515625" style="6" customWidth="1"/>
    <col min="3" max="3" width="20.7109375" customWidth="1"/>
    <col min="4" max="4" width="16.5703125" bestFit="1" customWidth="1"/>
    <col min="5" max="5" width="17.140625" bestFit="1" customWidth="1"/>
    <col min="6" max="6" width="13.85546875" bestFit="1" customWidth="1"/>
    <col min="7" max="7" width="19.85546875" bestFit="1" customWidth="1"/>
    <col min="8" max="8" width="18.5703125" customWidth="1"/>
    <col min="9" max="9" width="21" bestFit="1" customWidth="1"/>
    <col min="10" max="10" width="16.7109375" bestFit="1" customWidth="1"/>
  </cols>
  <sheetData>
    <row r="1" spans="1:9" ht="18.75" thickTop="1" x14ac:dyDescent="0.25">
      <c r="A1" s="41" t="s">
        <v>0</v>
      </c>
      <c r="B1" s="42"/>
      <c r="C1" s="1" t="s">
        <v>1</v>
      </c>
      <c r="D1" s="1"/>
      <c r="E1" s="1"/>
      <c r="F1" s="1"/>
      <c r="G1" s="2"/>
      <c r="H1" s="2"/>
      <c r="I1" s="3"/>
    </row>
    <row r="2" spans="1:9" ht="18" x14ac:dyDescent="0.25">
      <c r="A2" s="43" t="s">
        <v>79</v>
      </c>
      <c r="B2" s="44"/>
      <c r="C2" s="44"/>
      <c r="D2" s="44"/>
      <c r="E2" s="44"/>
      <c r="F2" s="44"/>
      <c r="G2" s="44"/>
      <c r="H2" s="4"/>
      <c r="I2" s="5"/>
    </row>
    <row r="3" spans="1:9" ht="18" x14ac:dyDescent="0.25">
      <c r="A3" s="45" t="s">
        <v>80</v>
      </c>
      <c r="B3" s="46"/>
      <c r="C3" s="46"/>
      <c r="D3" s="46"/>
      <c r="E3" s="46"/>
      <c r="F3" s="46"/>
      <c r="G3" s="46"/>
      <c r="H3" s="46"/>
      <c r="I3" s="47"/>
    </row>
    <row r="4" spans="1:9" ht="25.5" x14ac:dyDescent="0.25">
      <c r="A4" s="8" t="s">
        <v>2</v>
      </c>
      <c r="B4" s="8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I4" s="12" t="s">
        <v>10</v>
      </c>
    </row>
    <row r="5" spans="1:9" ht="18" x14ac:dyDescent="0.25">
      <c r="A5" s="48" t="s">
        <v>11</v>
      </c>
      <c r="B5" s="48"/>
      <c r="C5" s="35">
        <f>SUM(C7,C26,C36,C40)</f>
        <v>4030000000</v>
      </c>
      <c r="D5" s="35">
        <f>D32+D34</f>
        <v>296480788</v>
      </c>
      <c r="E5" s="35">
        <f>E28+E33</f>
        <v>296480788</v>
      </c>
      <c r="F5" s="35">
        <v>0</v>
      </c>
      <c r="G5" s="35">
        <f>G26</f>
        <v>296480788</v>
      </c>
      <c r="H5" s="35">
        <f>H26</f>
        <v>296480788</v>
      </c>
      <c r="I5" s="35">
        <f>SUM(I7,I26,I36,I40)</f>
        <v>4030000000</v>
      </c>
    </row>
    <row r="6" spans="1:9" ht="16.5" x14ac:dyDescent="0.25">
      <c r="A6" s="49" t="s">
        <v>12</v>
      </c>
      <c r="B6" s="49"/>
      <c r="C6" s="35">
        <f>C7+C26+C36+C40</f>
        <v>4030000000</v>
      </c>
      <c r="D6" s="36">
        <f>D32+D34</f>
        <v>296480788</v>
      </c>
      <c r="E6" s="36">
        <f>E28+E33</f>
        <v>296480788</v>
      </c>
      <c r="F6" s="36">
        <v>0</v>
      </c>
      <c r="G6" s="36">
        <f>G26</f>
        <v>296480788</v>
      </c>
      <c r="H6" s="36">
        <f>H26</f>
        <v>296480788</v>
      </c>
      <c r="I6" s="35">
        <f>I7+I26+I36+I40</f>
        <v>4030000000</v>
      </c>
    </row>
    <row r="7" spans="1:9" x14ac:dyDescent="0.25">
      <c r="A7" s="13" t="s">
        <v>13</v>
      </c>
      <c r="B7" s="13" t="s">
        <v>14</v>
      </c>
      <c r="C7" s="38">
        <f>C8+C14+C22</f>
        <v>2242000000</v>
      </c>
      <c r="D7" s="15">
        <v>0</v>
      </c>
      <c r="E7" s="15">
        <v>0</v>
      </c>
      <c r="F7" s="15">
        <v>0</v>
      </c>
      <c r="G7" s="14">
        <v>0</v>
      </c>
      <c r="H7" s="14">
        <v>0</v>
      </c>
      <c r="I7" s="38">
        <f>I8+I14+I22</f>
        <v>2242000000</v>
      </c>
    </row>
    <row r="8" spans="1:9" x14ac:dyDescent="0.25">
      <c r="A8" s="16" t="s">
        <v>15</v>
      </c>
      <c r="B8" s="16" t="s">
        <v>16</v>
      </c>
      <c r="C8" s="39">
        <f>SUM(C9:C13)</f>
        <v>1569000000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39">
        <f>SUM(I9:I13)</f>
        <v>1569000000</v>
      </c>
    </row>
    <row r="9" spans="1:9" x14ac:dyDescent="0.25">
      <c r="A9" s="17" t="s">
        <v>17</v>
      </c>
      <c r="B9" s="18" t="s">
        <v>18</v>
      </c>
      <c r="C9" s="34">
        <v>1299339246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34">
        <v>1299339246</v>
      </c>
    </row>
    <row r="10" spans="1:9" x14ac:dyDescent="0.25">
      <c r="A10" s="17" t="s">
        <v>19</v>
      </c>
      <c r="B10" s="18" t="s">
        <v>20</v>
      </c>
      <c r="C10" s="34">
        <v>55123170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34">
        <v>55123170</v>
      </c>
    </row>
    <row r="11" spans="1:9" x14ac:dyDescent="0.25">
      <c r="A11" s="17" t="s">
        <v>21</v>
      </c>
      <c r="B11" s="18" t="s">
        <v>22</v>
      </c>
      <c r="C11" s="34">
        <v>37492682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34">
        <v>37492682</v>
      </c>
    </row>
    <row r="12" spans="1:9" x14ac:dyDescent="0.25">
      <c r="A12" s="17" t="s">
        <v>23</v>
      </c>
      <c r="B12" s="18" t="s">
        <v>24</v>
      </c>
      <c r="C12" s="34">
        <v>119624934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34">
        <v>119624934</v>
      </c>
    </row>
    <row r="13" spans="1:9" x14ac:dyDescent="0.25">
      <c r="A13" s="17" t="s">
        <v>25</v>
      </c>
      <c r="B13" s="18" t="s">
        <v>26</v>
      </c>
      <c r="C13" s="34">
        <v>57419968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34">
        <v>57419968</v>
      </c>
    </row>
    <row r="14" spans="1:9" x14ac:dyDescent="0.25">
      <c r="A14" s="16" t="s">
        <v>27</v>
      </c>
      <c r="B14" s="16" t="s">
        <v>28</v>
      </c>
      <c r="C14" s="40">
        <f>SUM(C15:C21)</f>
        <v>587000000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40">
        <f>SUM(I15:I21)</f>
        <v>587000000</v>
      </c>
    </row>
    <row r="15" spans="1:9" x14ac:dyDescent="0.25">
      <c r="A15" s="17" t="s">
        <v>29</v>
      </c>
      <c r="B15" s="18" t="s">
        <v>30</v>
      </c>
      <c r="C15" s="34">
        <v>168754728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34">
        <v>168754728</v>
      </c>
    </row>
    <row r="16" spans="1:9" x14ac:dyDescent="0.25">
      <c r="A16" s="17" t="s">
        <v>31</v>
      </c>
      <c r="B16" s="18" t="s">
        <v>32</v>
      </c>
      <c r="C16" s="34">
        <v>122451266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34">
        <v>122451266</v>
      </c>
    </row>
    <row r="17" spans="1:9" x14ac:dyDescent="0.25">
      <c r="A17" s="17" t="s">
        <v>33</v>
      </c>
      <c r="B17" s="18" t="s">
        <v>34</v>
      </c>
      <c r="C17" s="34">
        <v>139593678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34">
        <v>139593678</v>
      </c>
    </row>
    <row r="18" spans="1:9" x14ac:dyDescent="0.25">
      <c r="A18" s="17" t="s">
        <v>35</v>
      </c>
      <c r="B18" s="18" t="s">
        <v>36</v>
      </c>
      <c r="C18" s="34">
        <v>62646363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34">
        <v>62646363</v>
      </c>
    </row>
    <row r="19" spans="1:9" x14ac:dyDescent="0.25">
      <c r="A19" s="17" t="s">
        <v>37</v>
      </c>
      <c r="B19" s="18" t="s">
        <v>38</v>
      </c>
      <c r="C19" s="34">
        <v>11496011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34">
        <v>11496011</v>
      </c>
    </row>
    <row r="20" spans="1:9" x14ac:dyDescent="0.25">
      <c r="A20" s="17" t="s">
        <v>39</v>
      </c>
      <c r="B20" s="18" t="s">
        <v>40</v>
      </c>
      <c r="C20" s="34">
        <v>48234772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34">
        <v>48234772</v>
      </c>
    </row>
    <row r="21" spans="1:9" x14ac:dyDescent="0.25">
      <c r="A21" s="17" t="s">
        <v>41</v>
      </c>
      <c r="B21" s="18" t="s">
        <v>42</v>
      </c>
      <c r="C21" s="34">
        <v>33823182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34">
        <v>33823182</v>
      </c>
    </row>
    <row r="22" spans="1:9" x14ac:dyDescent="0.25">
      <c r="A22" s="16" t="s">
        <v>43</v>
      </c>
      <c r="B22" s="16" t="s">
        <v>44</v>
      </c>
      <c r="C22" s="40">
        <f>SUM(C23:C25)</f>
        <v>86000000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40">
        <f>SUM(I23:I25)</f>
        <v>86000000</v>
      </c>
    </row>
    <row r="23" spans="1:9" x14ac:dyDescent="0.25">
      <c r="A23" s="17" t="s">
        <v>45</v>
      </c>
      <c r="B23" s="18" t="s">
        <v>46</v>
      </c>
      <c r="C23" s="34">
        <v>18858537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34">
        <v>18858537</v>
      </c>
    </row>
    <row r="24" spans="1:9" x14ac:dyDescent="0.25">
      <c r="A24" s="17" t="s">
        <v>47</v>
      </c>
      <c r="B24" s="18" t="s">
        <v>48</v>
      </c>
      <c r="C24" s="34">
        <v>7141463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34">
        <v>7141463</v>
      </c>
    </row>
    <row r="25" spans="1:9" x14ac:dyDescent="0.25">
      <c r="A25" s="17" t="s">
        <v>49</v>
      </c>
      <c r="B25" s="18" t="s">
        <v>50</v>
      </c>
      <c r="C25" s="34">
        <v>60000000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34">
        <v>60000000</v>
      </c>
    </row>
    <row r="26" spans="1:9" x14ac:dyDescent="0.25">
      <c r="A26" s="13" t="s">
        <v>51</v>
      </c>
      <c r="B26" s="13" t="s">
        <v>52</v>
      </c>
      <c r="C26" s="25">
        <f>SUM(C29,C27)</f>
        <v>1725000000</v>
      </c>
      <c r="D26" s="37">
        <f>D32+D34</f>
        <v>296480788</v>
      </c>
      <c r="E26" s="37">
        <f>E28+E33</f>
        <v>296480788</v>
      </c>
      <c r="F26" s="37">
        <v>0</v>
      </c>
      <c r="G26" s="37">
        <f>G28+G33</f>
        <v>296480788</v>
      </c>
      <c r="H26" s="37">
        <f>H32+H34</f>
        <v>296480788</v>
      </c>
      <c r="I26" s="37">
        <f>I27+I29</f>
        <v>1725000000</v>
      </c>
    </row>
    <row r="27" spans="1:9" x14ac:dyDescent="0.25">
      <c r="A27" s="17" t="s">
        <v>54</v>
      </c>
      <c r="B27" s="20" t="s">
        <v>55</v>
      </c>
      <c r="C27" s="34">
        <v>645000000</v>
      </c>
      <c r="D27" s="23">
        <v>0</v>
      </c>
      <c r="E27" s="23">
        <v>0</v>
      </c>
      <c r="F27" s="23">
        <v>0</v>
      </c>
      <c r="G27" s="23"/>
      <c r="H27" s="23"/>
      <c r="I27" s="26">
        <v>374963212</v>
      </c>
    </row>
    <row r="28" spans="1:9" x14ac:dyDescent="0.25">
      <c r="A28" s="17" t="s">
        <v>56</v>
      </c>
      <c r="B28" s="18" t="s">
        <v>53</v>
      </c>
      <c r="C28" s="34">
        <v>645000000</v>
      </c>
      <c r="D28" s="23">
        <v>0</v>
      </c>
      <c r="E28" s="26">
        <v>270036788</v>
      </c>
      <c r="F28" s="23">
        <v>0</v>
      </c>
      <c r="G28" s="26">
        <v>270036788</v>
      </c>
      <c r="H28" s="23"/>
      <c r="I28" s="26">
        <f>C28-E28</f>
        <v>374963212</v>
      </c>
    </row>
    <row r="29" spans="1:9" x14ac:dyDescent="0.25">
      <c r="A29" s="17" t="s">
        <v>57</v>
      </c>
      <c r="B29" s="20" t="s">
        <v>58</v>
      </c>
      <c r="C29" s="34">
        <f>SUM(C30:C35)</f>
        <v>1080000000</v>
      </c>
      <c r="D29" s="23">
        <v>0</v>
      </c>
      <c r="E29" s="23">
        <v>0</v>
      </c>
      <c r="F29" s="23">
        <v>0</v>
      </c>
      <c r="G29" s="23"/>
      <c r="H29" s="23"/>
      <c r="I29" s="26">
        <f>SUM(I30:I35)</f>
        <v>1350036788</v>
      </c>
    </row>
    <row r="30" spans="1:9" x14ac:dyDescent="0.25">
      <c r="A30" s="17" t="s">
        <v>59</v>
      </c>
      <c r="B30" s="18" t="s">
        <v>60</v>
      </c>
      <c r="C30" s="34">
        <v>150000000</v>
      </c>
      <c r="D30" s="23">
        <v>0</v>
      </c>
      <c r="E30" s="23">
        <v>0</v>
      </c>
      <c r="F30" s="23">
        <v>0</v>
      </c>
      <c r="G30" s="23"/>
      <c r="H30" s="23"/>
      <c r="I30" s="26">
        <v>150000000</v>
      </c>
    </row>
    <row r="31" spans="1:9" x14ac:dyDescent="0.25">
      <c r="A31" s="17" t="s">
        <v>63</v>
      </c>
      <c r="B31" s="18" t="s">
        <v>64</v>
      </c>
      <c r="C31" s="34">
        <v>36000000</v>
      </c>
      <c r="D31" s="23">
        <v>0</v>
      </c>
      <c r="E31" s="23">
        <v>0</v>
      </c>
      <c r="F31" s="23">
        <v>0</v>
      </c>
      <c r="G31" s="23"/>
      <c r="H31" s="23"/>
      <c r="I31" s="26">
        <v>36000000</v>
      </c>
    </row>
    <row r="32" spans="1:9" x14ac:dyDescent="0.25">
      <c r="A32" s="17" t="s">
        <v>65</v>
      </c>
      <c r="B32" s="18" t="s">
        <v>66</v>
      </c>
      <c r="C32" s="34">
        <v>0</v>
      </c>
      <c r="D32" s="26">
        <v>224885276</v>
      </c>
      <c r="E32" s="23"/>
      <c r="F32" s="23">
        <v>0</v>
      </c>
      <c r="G32" s="23"/>
      <c r="H32" s="26">
        <v>224885276</v>
      </c>
      <c r="I32" s="26">
        <v>224885276</v>
      </c>
    </row>
    <row r="33" spans="1:10" x14ac:dyDescent="0.25">
      <c r="A33" s="17" t="s">
        <v>61</v>
      </c>
      <c r="B33" s="18" t="s">
        <v>62</v>
      </c>
      <c r="C33" s="34">
        <v>26444000</v>
      </c>
      <c r="D33" s="23"/>
      <c r="E33" s="26">
        <v>26444000</v>
      </c>
      <c r="F33" s="23">
        <v>0</v>
      </c>
      <c r="G33" s="26">
        <v>26444000</v>
      </c>
      <c r="H33" s="23"/>
      <c r="I33" s="26">
        <v>0</v>
      </c>
    </row>
    <row r="34" spans="1:10" ht="40.5" x14ac:dyDescent="0.25">
      <c r="A34" s="17" t="s">
        <v>67</v>
      </c>
      <c r="B34" s="18" t="s">
        <v>68</v>
      </c>
      <c r="C34" s="34">
        <v>693056000</v>
      </c>
      <c r="D34" s="21">
        <v>71595512</v>
      </c>
      <c r="E34" s="19">
        <v>0</v>
      </c>
      <c r="F34" s="19">
        <v>0</v>
      </c>
      <c r="G34" s="19"/>
      <c r="H34" s="21">
        <v>71595512</v>
      </c>
      <c r="I34" s="21">
        <f>C34+D34</f>
        <v>764651512</v>
      </c>
      <c r="J34" s="7"/>
    </row>
    <row r="35" spans="1:10" x14ac:dyDescent="0.25">
      <c r="A35" s="17" t="s">
        <v>69</v>
      </c>
      <c r="B35" s="18" t="s">
        <v>70</v>
      </c>
      <c r="C35" s="34">
        <v>174500000</v>
      </c>
      <c r="D35" s="19">
        <v>0</v>
      </c>
      <c r="E35" s="19">
        <v>0</v>
      </c>
      <c r="F35" s="19">
        <v>0</v>
      </c>
      <c r="G35" s="19"/>
      <c r="H35" s="19"/>
      <c r="I35" s="21">
        <f>C35</f>
        <v>174500000</v>
      </c>
    </row>
    <row r="36" spans="1:10" x14ac:dyDescent="0.25">
      <c r="A36" s="13" t="s">
        <v>71</v>
      </c>
      <c r="B36" s="13" t="s">
        <v>72</v>
      </c>
      <c r="C36" s="38">
        <f>C37</f>
        <v>53000000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38">
        <f>I37</f>
        <v>53000000</v>
      </c>
    </row>
    <row r="37" spans="1:10" ht="27" x14ac:dyDescent="0.25">
      <c r="A37" s="16" t="s">
        <v>73</v>
      </c>
      <c r="B37" s="16" t="s">
        <v>74</v>
      </c>
      <c r="C37" s="39">
        <f>SUM(C38:C39)</f>
        <v>53000000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38">
        <f>SUM(I38:I39)</f>
        <v>53000000</v>
      </c>
    </row>
    <row r="38" spans="1:10" x14ac:dyDescent="0.25">
      <c r="A38" s="17" t="s">
        <v>75</v>
      </c>
      <c r="B38" s="18" t="s">
        <v>76</v>
      </c>
      <c r="C38" s="34">
        <v>26500000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2">
        <v>26500000</v>
      </c>
    </row>
    <row r="39" spans="1:10" ht="15.75" thickBot="1" x14ac:dyDescent="0.3">
      <c r="A39" s="17" t="s">
        <v>77</v>
      </c>
      <c r="B39" s="18" t="s">
        <v>78</v>
      </c>
      <c r="C39" s="34">
        <v>26500000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22">
        <v>26500000</v>
      </c>
    </row>
    <row r="40" spans="1:10" ht="16.5" thickTop="1" thickBot="1" x14ac:dyDescent="0.3">
      <c r="A40" s="27" t="s">
        <v>81</v>
      </c>
      <c r="B40" s="28" t="s">
        <v>82</v>
      </c>
      <c r="C40" s="29">
        <v>10000000</v>
      </c>
      <c r="D40" s="13"/>
      <c r="E40" s="13"/>
      <c r="F40" s="13"/>
      <c r="G40" s="13"/>
      <c r="H40" s="13"/>
      <c r="I40" s="29">
        <f>C40</f>
        <v>10000000</v>
      </c>
    </row>
    <row r="41" spans="1:10" ht="16.5" thickTop="1" thickBot="1" x14ac:dyDescent="0.3">
      <c r="A41" s="30" t="s">
        <v>83</v>
      </c>
      <c r="B41" s="31" t="s">
        <v>84</v>
      </c>
      <c r="C41" s="32">
        <v>10000000</v>
      </c>
      <c r="D41" s="16"/>
      <c r="E41" s="16"/>
      <c r="F41" s="16"/>
      <c r="G41" s="16"/>
      <c r="H41" s="16"/>
      <c r="I41" s="33">
        <f>C41</f>
        <v>10000000</v>
      </c>
    </row>
    <row r="42" spans="1:10" ht="15.75" thickTop="1" x14ac:dyDescent="0.25"/>
  </sheetData>
  <sheetProtection algorithmName="SHA-512" hashValue="pKDdnuuKDaqBpMKvRmt1TGgn9IXW4SRWG0Qmt0s8+t8HQMWkOBsVEPTP3zoB+c+Jv9VlSHAVUqMyGEI28qbtUg==" saltValue="I6JTcXEZ8R0BGtU5JQf+uQ==" spinCount="100000" sheet="1" formatCells="0" formatColumns="0" formatRows="0" insertColumns="0" insertRows="0" insertHyperlinks="0" deleteColumns="0" deleteRows="0" sort="0" autoFilter="0" pivotTables="0"/>
  <mergeCells count="5">
    <mergeCell ref="A1:B1"/>
    <mergeCell ref="A2:G2"/>
    <mergeCell ref="A3:I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Andres Felipe Mendez Ribero</cp:lastModifiedBy>
  <dcterms:created xsi:type="dcterms:W3CDTF">2025-07-08T15:36:04Z</dcterms:created>
  <dcterms:modified xsi:type="dcterms:W3CDTF">2025-07-09T15:31:28Z</dcterms:modified>
</cp:coreProperties>
</file>