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MODIFICACIONES PRESUPUESTALES DSCI 2021\"/>
    </mc:Choice>
  </mc:AlternateContent>
  <xr:revisionPtr revIDLastSave="0" documentId="13_ncr:1_{3272DD03-CA4D-442E-AA0C-F072CB3E0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VIGENCIA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4" l="1"/>
  <c r="L31" i="4" l="1"/>
  <c r="L26" i="4"/>
  <c r="L36" i="4"/>
  <c r="K46" i="4"/>
  <c r="K42" i="4" s="1"/>
  <c r="L18" i="4" l="1"/>
  <c r="L11" i="4"/>
  <c r="M42" i="4"/>
  <c r="K36" i="4"/>
  <c r="K31" i="4"/>
  <c r="M31" i="4" s="1"/>
  <c r="K26" i="4"/>
  <c r="M26" i="4" s="1"/>
  <c r="K18" i="4"/>
  <c r="M18" i="4" s="1"/>
  <c r="K11" i="4"/>
  <c r="M12" i="4"/>
  <c r="M13" i="4"/>
  <c r="M14" i="4"/>
  <c r="M15" i="4"/>
  <c r="M16" i="4"/>
  <c r="M17" i="4"/>
  <c r="M19" i="4"/>
  <c r="M20" i="4"/>
  <c r="M21" i="4"/>
  <c r="M22" i="4"/>
  <c r="M23" i="4"/>
  <c r="M24" i="4"/>
  <c r="M25" i="4"/>
  <c r="M27" i="4"/>
  <c r="M28" i="4"/>
  <c r="M29" i="4"/>
  <c r="M30" i="4"/>
  <c r="M32" i="4"/>
  <c r="M33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52" i="4"/>
  <c r="M53" i="4"/>
  <c r="M54" i="4"/>
  <c r="L10" i="4" l="1"/>
  <c r="L9" i="4" s="1"/>
  <c r="M11" i="4"/>
  <c r="K10" i="4"/>
  <c r="K9" i="4" s="1"/>
  <c r="L35" i="4"/>
  <c r="L34" i="4" s="1"/>
  <c r="L8" i="4" s="1"/>
  <c r="M36" i="4"/>
  <c r="K35" i="4"/>
  <c r="K34" i="4" s="1"/>
  <c r="K8" i="4" l="1"/>
  <c r="M8" i="4"/>
  <c r="M10" i="4"/>
  <c r="M35" i="4"/>
  <c r="M9" i="4"/>
  <c r="M34" i="4"/>
</calcChain>
</file>

<file path=xl/sharedStrings.xml><?xml version="1.0" encoding="utf-8"?>
<sst xmlns="http://schemas.openxmlformats.org/spreadsheetml/2006/main" count="157" uniqueCount="66">
  <si>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</si>
  <si>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</si>
  <si>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</si>
  <si>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</si>
  <si>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</si>
  <si>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</si>
  <si>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</si>
  <si>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</si>
  <si>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</si>
  <si>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</si>
  <si>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</si>
  <si>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</si>
  <si>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</si>
  <si>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</si>
  <si>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</si>
  <si>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</si>
  <si>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BONIFICACIÓN ESPECIAL DE RECREACIÓN</t>
  </si>
  <si>
    <t>PRIMA TÉCNICA NO SALARIAL</t>
  </si>
  <si>
    <t>PRODUCTOS DE HORNOS DE COQUE; PRODUCTOS DE REFINACIÓN DE PETRÓLEO Y COMBUSTIBLE NUCLEAR</t>
  </si>
  <si>
    <t>ALOJAMIENTO; SERVICIOS DE SUMINISTROS DE COMIDAS Y BEBIDAS</t>
  </si>
  <si>
    <t>SERVICIOS DE APOYO AL TRANSPORTE</t>
  </si>
  <si>
    <t>SERVICIOS POSTALES Y DE MENSAJERÍA</t>
  </si>
  <si>
    <t>SERVICIOS FINANCIEROS Y SERVICIOS CONEXOS</t>
  </si>
  <si>
    <t>SERVICIOS JURÍDICOS Y CONTABLES</t>
  </si>
  <si>
    <t>OTROS SERVICIOS PROFESIONALES, CIENTÍFICOS Y TÉCNICOS</t>
  </si>
  <si>
    <t>SERVICIOS DE MANTENIMIENTO, REPARACIÓN E INSTALACIÓN (EXCEPTO SERVICIOS DE CONSTRUCCIÓN)</t>
  </si>
  <si>
    <t>OTROS SERVICIOS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</si>
  <si>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</si>
  <si>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</si>
  <si>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</si>
  <si>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</si>
  <si>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</si>
  <si>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</si>
  <si>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UNIDAD EJECUTORA 02-14-02 – AJUSTE RUBROS DESAGREGADOS VIGENCIA 2021</t>
  </si>
  <si>
    <t>SOR</t>
  </si>
  <si>
    <t>DESCRIPCIÓN</t>
  </si>
  <si>
    <t>FUNCIONAMIENTO</t>
  </si>
  <si>
    <t>CSF</t>
  </si>
  <si>
    <t xml:space="preserve">GASTO DE PERSONAL </t>
  </si>
  <si>
    <t>PRIMA TECNICA SALARIAL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</si>
  <si>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</si>
  <si>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</si>
  <si>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</si>
  <si>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</si>
  <si>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</si>
  <si>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PASTA O PULPA, PAPEL Y PRODUCTOS DE PAPEL; IMPRESOS Y ARTÍCULOS RELACIONADOS</t>
  </si>
  <si>
    <t>MAQUINARIA Y APARATOS ELÉCTRICOS</t>
  </si>
  <si>
    <t>EQUIPO Y APARATOS DE RADIO, TELEVISIÓN Y COMUNICACIONES</t>
  </si>
  <si>
    <t>OTROS SERVICIOS DE FABRICACIÓN; SERVICIOS DE EDICIÓN, IMPRESIÓN Y REPRODUCCIÓN; SERVICIOS DE RECUPERACIÓN DE MATERIALES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</si>
  <si>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</si>
  <si>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</si>
  <si>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</si>
  <si>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</si>
  <si>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</si>
  <si>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</si>
  <si>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</si>
  <si>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</si>
  <si>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</si>
  <si>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</si>
  <si>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</si>
  <si>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</si>
  <si>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</si>
  <si>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</si>
  <si>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</si>
  <si>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 xml:space="preserve">CONTRIBUCIONES INHERENTES A LA NÓMINA 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</si>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</sst>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8"/>
      <color rgb="FF595959"/>
      <name val="Arial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20"/>
      <name val="Calibri"/>
      <family val="2"/>
      <scheme val="minor"/>
    </font>
    <font>
      <b/>
      <sz val="12"/>
      <color theme="0" tint="-0.499984740745262"/>
      <name val="Arial Narrow"/>
      <family val="2"/>
    </font>
    <font>
      <b/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8" fontId="4" fillId="0" borderId="2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pane ySplit="7" topLeftCell="A8" activePane="bottomLeft" state="frozen"/>
      <selection pane="bottomLeft" activeCell="I13" sqref="I13"/>
    </sheetView>
  </sheetViews>
  <sheetFormatPr baseColWidth="10" defaultRowHeight="15" x14ac:dyDescent="0.25"/>
  <cols>
    <col min="1" max="1" width="8.42578125" customWidth="1"/>
    <col min="2" max="2" width="6.7109375" customWidth="1"/>
    <col min="3" max="3" width="7.5703125" customWidth="1"/>
    <col min="4" max="4" width="6.7109375" customWidth="1"/>
    <col min="5" max="5" width="6.140625" customWidth="1"/>
    <col min="6" max="6" width="6.85546875" customWidth="1"/>
    <col min="7" max="7" width="6.7109375" customWidth="1"/>
    <col min="8" max="8" width="7.570312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26.25" x14ac:dyDescent="0.4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x14ac:dyDescent="0.25">
      <c r="A3" s="2"/>
    </row>
    <row r="4" spans="1:13" x14ac:dyDescent="0.25">
      <c r="A4" s="28" t="s">
        <v>33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ht="15.75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</row>
    <row r="6" spans="1:13" ht="22.5" x14ac:dyDescent="0.25">
      <c r="A6" s="30" t="s">
        <v>0</v>
      </c>
      <c r="B6" s="30" t="s">
        <v>58</v>
      </c>
      <c r="C6" s="20" t="s">
        <v>59</v>
      </c>
      <c r="D6" s="30" t="s">
        <v>60</v>
      </c>
      <c r="E6" s="30" t="s">
        <v>1</v>
      </c>
      <c r="F6" s="20" t="s">
        <v>34</v>
      </c>
      <c r="G6" s="30" t="s">
        <v>61</v>
      </c>
      <c r="H6" s="30" t="s">
        <v>62</v>
      </c>
      <c r="I6" s="32" t="s">
        <v>35</v>
      </c>
      <c r="J6" s="32" t="s">
        <v>52</v>
      </c>
      <c r="K6" s="26" t="s">
        <v>53</v>
      </c>
      <c r="L6" s="27"/>
      <c r="M6" s="19" t="s">
        <v>56</v>
      </c>
    </row>
    <row r="7" spans="1:13" x14ac:dyDescent="0.25">
      <c r="A7" s="31"/>
      <c r="B7" s="31"/>
      <c r="C7" s="20" t="s">
        <v>58</v>
      </c>
      <c r="D7" s="31"/>
      <c r="E7" s="31"/>
      <c r="F7" s="20" t="s">
        <v>1</v>
      </c>
      <c r="G7" s="31"/>
      <c r="H7" s="31"/>
      <c r="I7" s="33"/>
      <c r="J7" s="33"/>
      <c r="K7" s="21" t="s">
        <v>54</v>
      </c>
      <c r="L7" s="21" t="s">
        <v>55</v>
      </c>
      <c r="M7" s="18"/>
    </row>
    <row r="8" spans="1:13" ht="15.75" thickBot="1" x14ac:dyDescent="0.3">
      <c r="A8" s="13"/>
      <c r="B8" s="13"/>
      <c r="C8" s="3"/>
      <c r="D8" s="13"/>
      <c r="E8" s="13"/>
      <c r="F8" s="3"/>
      <c r="G8" s="14"/>
      <c r="H8" s="14"/>
      <c r="I8" s="3" t="s">
        <v>36</v>
      </c>
      <c r="J8" s="23">
        <v>3537000000</v>
      </c>
      <c r="K8" s="23">
        <f>+K9+K34</f>
        <v>140477840</v>
      </c>
      <c r="L8" s="23">
        <f>+L9+L34</f>
        <v>140477840</v>
      </c>
      <c r="M8" s="23">
        <f>+J8-K8+L8</f>
        <v>3537000000</v>
      </c>
    </row>
    <row r="9" spans="1:13" ht="15.75" thickBot="1" x14ac:dyDescent="0.3">
      <c r="A9" s="4" t="s">
        <v>2</v>
      </c>
      <c r="B9" s="5">
        <v>1</v>
      </c>
      <c r="C9" s="5"/>
      <c r="D9" s="5"/>
      <c r="E9" s="5"/>
      <c r="F9" s="5"/>
      <c r="G9" s="5">
        <v>10</v>
      </c>
      <c r="H9" s="5" t="s">
        <v>37</v>
      </c>
      <c r="I9" s="6" t="s">
        <v>38</v>
      </c>
      <c r="J9" s="7">
        <v>1946000000</v>
      </c>
      <c r="K9" s="7">
        <f>+K10+K11</f>
        <v>1834600</v>
      </c>
      <c r="L9" s="7">
        <f>+L10+L11</f>
        <v>1834600</v>
      </c>
      <c r="M9" s="7">
        <f t="shared" ref="M9:M54" si="0">+J9-K9+L9</f>
        <v>1946000000</v>
      </c>
    </row>
    <row r="10" spans="1:13" ht="15.75" thickBot="1" x14ac:dyDescent="0.3">
      <c r="A10" s="4" t="s">
        <v>2</v>
      </c>
      <c r="B10" s="5">
        <v>1</v>
      </c>
      <c r="C10" s="5">
        <v>1</v>
      </c>
      <c r="D10" s="5">
        <v>1</v>
      </c>
      <c r="E10" s="5"/>
      <c r="F10" s="5"/>
      <c r="G10" s="5">
        <v>10</v>
      </c>
      <c r="H10" s="5" t="s">
        <v>37</v>
      </c>
      <c r="I10" s="6" t="s">
        <v>28</v>
      </c>
      <c r="J10" s="7">
        <v>1256000000</v>
      </c>
      <c r="K10" s="7">
        <f>+K11+K18+K26+K31</f>
        <v>1834600</v>
      </c>
      <c r="L10" s="7">
        <f>+L11+L18+L26+L31</f>
        <v>1834600</v>
      </c>
      <c r="M10" s="7">
        <f t="shared" si="0"/>
        <v>1256000000</v>
      </c>
    </row>
    <row r="11" spans="1:13" ht="15.75" thickBot="1" x14ac:dyDescent="0.3">
      <c r="A11" s="4" t="s">
        <v>2</v>
      </c>
      <c r="B11" s="5">
        <v>1</v>
      </c>
      <c r="C11" s="5">
        <v>1</v>
      </c>
      <c r="D11" s="5">
        <v>1</v>
      </c>
      <c r="E11" s="5">
        <v>1</v>
      </c>
      <c r="F11" s="5"/>
      <c r="G11" s="5">
        <v>10</v>
      </c>
      <c r="H11" s="5" t="s">
        <v>37</v>
      </c>
      <c r="I11" s="6" t="s">
        <v>29</v>
      </c>
      <c r="J11" s="7">
        <v>1256000000</v>
      </c>
      <c r="K11" s="7">
        <f>SUM(K12:K17)</f>
        <v>0</v>
      </c>
      <c r="L11" s="7">
        <f>SUM(L12:L17)</f>
        <v>0</v>
      </c>
      <c r="M11" s="7">
        <f t="shared" si="0"/>
        <v>1256000000</v>
      </c>
    </row>
    <row r="12" spans="1:13" ht="15.75" thickBot="1" x14ac:dyDescent="0.3">
      <c r="A12" s="8" t="s">
        <v>2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10</v>
      </c>
      <c r="H12" s="9" t="s">
        <v>37</v>
      </c>
      <c r="I12" s="10" t="s">
        <v>3</v>
      </c>
      <c r="J12" s="11">
        <v>997000000</v>
      </c>
      <c r="K12" s="11"/>
      <c r="L12" s="11"/>
      <c r="M12" s="11">
        <f t="shared" si="0"/>
        <v>997000000</v>
      </c>
    </row>
    <row r="13" spans="1:13" ht="15.75" thickBot="1" x14ac:dyDescent="0.3">
      <c r="A13" s="8" t="s">
        <v>2</v>
      </c>
      <c r="B13" s="9">
        <v>1</v>
      </c>
      <c r="C13" s="9">
        <v>1</v>
      </c>
      <c r="D13" s="9">
        <v>1</v>
      </c>
      <c r="E13" s="9">
        <v>1</v>
      </c>
      <c r="F13" s="9">
        <v>3</v>
      </c>
      <c r="G13" s="9">
        <v>10</v>
      </c>
      <c r="H13" s="9" t="s">
        <v>37</v>
      </c>
      <c r="I13" s="10" t="s">
        <v>39</v>
      </c>
      <c r="J13" s="11">
        <v>46000000</v>
      </c>
      <c r="K13" s="11"/>
      <c r="L13" s="11"/>
      <c r="M13" s="11">
        <f t="shared" si="0"/>
        <v>46000000</v>
      </c>
    </row>
    <row r="14" spans="1:13" ht="15.75" thickBot="1" x14ac:dyDescent="0.3">
      <c r="A14" s="8" t="s">
        <v>2</v>
      </c>
      <c r="B14" s="9">
        <v>1</v>
      </c>
      <c r="C14" s="9">
        <v>1</v>
      </c>
      <c r="D14" s="9">
        <v>1</v>
      </c>
      <c r="E14" s="9">
        <v>1</v>
      </c>
      <c r="F14" s="9">
        <v>6</v>
      </c>
      <c r="G14" s="9">
        <v>10</v>
      </c>
      <c r="H14" s="9" t="s">
        <v>37</v>
      </c>
      <c r="I14" s="10" t="s">
        <v>4</v>
      </c>
      <c r="J14" s="11">
        <v>44000000</v>
      </c>
      <c r="K14" s="11"/>
      <c r="L14" s="11"/>
      <c r="M14" s="11">
        <f t="shared" si="0"/>
        <v>44000000</v>
      </c>
    </row>
    <row r="15" spans="1:13" ht="15.75" thickBot="1" x14ac:dyDescent="0.3">
      <c r="A15" s="8" t="s">
        <v>2</v>
      </c>
      <c r="B15" s="9">
        <v>1</v>
      </c>
      <c r="C15" s="9">
        <v>1</v>
      </c>
      <c r="D15" s="9">
        <v>1</v>
      </c>
      <c r="E15" s="9">
        <v>1</v>
      </c>
      <c r="F15" s="9">
        <v>7</v>
      </c>
      <c r="G15" s="9">
        <v>10</v>
      </c>
      <c r="H15" s="9" t="s">
        <v>37</v>
      </c>
      <c r="I15" s="10" t="s">
        <v>5</v>
      </c>
      <c r="J15" s="11">
        <v>30000000</v>
      </c>
      <c r="K15" s="11"/>
      <c r="L15" s="11"/>
      <c r="M15" s="11">
        <f t="shared" si="0"/>
        <v>30000000</v>
      </c>
    </row>
    <row r="16" spans="1:13" ht="15.75" thickBot="1" x14ac:dyDescent="0.3">
      <c r="A16" s="8" t="s">
        <v>2</v>
      </c>
      <c r="B16" s="9">
        <v>1</v>
      </c>
      <c r="C16" s="9">
        <v>1</v>
      </c>
      <c r="D16" s="9">
        <v>1</v>
      </c>
      <c r="E16" s="9">
        <v>1</v>
      </c>
      <c r="F16" s="9">
        <v>9</v>
      </c>
      <c r="G16" s="9">
        <v>10</v>
      </c>
      <c r="H16" s="9" t="s">
        <v>37</v>
      </c>
      <c r="I16" s="10" t="s">
        <v>6</v>
      </c>
      <c r="J16" s="11">
        <v>94000000</v>
      </c>
      <c r="K16" s="11"/>
      <c r="L16" s="11"/>
      <c r="M16" s="11">
        <f t="shared" si="0"/>
        <v>94000000</v>
      </c>
    </row>
    <row r="17" spans="1:13" ht="15.75" thickBot="1" x14ac:dyDescent="0.3">
      <c r="A17" s="8" t="s">
        <v>2</v>
      </c>
      <c r="B17" s="9">
        <v>1</v>
      </c>
      <c r="C17" s="9">
        <v>1</v>
      </c>
      <c r="D17" s="9">
        <v>1</v>
      </c>
      <c r="E17" s="9">
        <v>1</v>
      </c>
      <c r="F17" s="9">
        <v>10</v>
      </c>
      <c r="G17" s="9">
        <v>10</v>
      </c>
      <c r="H17" s="9" t="s">
        <v>37</v>
      </c>
      <c r="I17" s="10" t="s">
        <v>7</v>
      </c>
      <c r="J17" s="11">
        <v>45000000</v>
      </c>
      <c r="K17" s="11"/>
      <c r="L17" s="11"/>
      <c r="M17" s="11">
        <f t="shared" si="0"/>
        <v>45000000</v>
      </c>
    </row>
    <row r="18" spans="1:13" ht="23.25" thickBot="1" x14ac:dyDescent="0.3">
      <c r="A18" s="4" t="s">
        <v>2</v>
      </c>
      <c r="B18" s="5">
        <v>1</v>
      </c>
      <c r="C18" s="5">
        <v>1</v>
      </c>
      <c r="D18" s="5">
        <v>2</v>
      </c>
      <c r="E18" s="12"/>
      <c r="F18" s="12"/>
      <c r="G18" s="5">
        <v>10</v>
      </c>
      <c r="H18" s="5" t="s">
        <v>37</v>
      </c>
      <c r="I18" s="6" t="s">
        <v>64</v>
      </c>
      <c r="J18" s="7">
        <v>473000000</v>
      </c>
      <c r="K18" s="7">
        <f>SUM(K19:K25)</f>
        <v>0</v>
      </c>
      <c r="L18" s="7">
        <f>SUM(L19:L25)</f>
        <v>0</v>
      </c>
      <c r="M18" s="7">
        <f t="shared" si="0"/>
        <v>473000000</v>
      </c>
    </row>
    <row r="19" spans="1:13" ht="15.75" thickBot="1" x14ac:dyDescent="0.3">
      <c r="A19" s="8" t="s">
        <v>2</v>
      </c>
      <c r="B19" s="9">
        <v>1</v>
      </c>
      <c r="C19" s="9">
        <v>1</v>
      </c>
      <c r="D19" s="9">
        <v>2</v>
      </c>
      <c r="E19" s="9">
        <v>1</v>
      </c>
      <c r="F19" s="9"/>
      <c r="G19" s="9">
        <v>10</v>
      </c>
      <c r="H19" s="9" t="s">
        <v>37</v>
      </c>
      <c r="I19" s="10" t="s">
        <v>8</v>
      </c>
      <c r="J19" s="11">
        <v>149000000</v>
      </c>
      <c r="K19" s="11"/>
      <c r="L19" s="11"/>
      <c r="M19" s="11">
        <f t="shared" si="0"/>
        <v>149000000</v>
      </c>
    </row>
    <row r="20" spans="1:13" ht="15.75" thickBot="1" x14ac:dyDescent="0.3">
      <c r="A20" s="8" t="s">
        <v>2</v>
      </c>
      <c r="B20" s="9">
        <v>1</v>
      </c>
      <c r="C20" s="9">
        <v>1</v>
      </c>
      <c r="D20" s="9">
        <v>2</v>
      </c>
      <c r="E20" s="9">
        <v>2</v>
      </c>
      <c r="F20" s="9"/>
      <c r="G20" s="9">
        <v>10</v>
      </c>
      <c r="H20" s="9" t="s">
        <v>37</v>
      </c>
      <c r="I20" s="10" t="s">
        <v>9</v>
      </c>
      <c r="J20" s="11">
        <v>113000000</v>
      </c>
      <c r="K20" s="11"/>
      <c r="L20" s="11"/>
      <c r="M20" s="11">
        <f t="shared" si="0"/>
        <v>113000000</v>
      </c>
    </row>
    <row r="21" spans="1:13" ht="15.75" thickBot="1" x14ac:dyDescent="0.3">
      <c r="A21" s="8" t="s">
        <v>2</v>
      </c>
      <c r="B21" s="9">
        <v>1</v>
      </c>
      <c r="C21" s="9">
        <v>1</v>
      </c>
      <c r="D21" s="9">
        <v>2</v>
      </c>
      <c r="E21" s="9">
        <v>3</v>
      </c>
      <c r="F21" s="9"/>
      <c r="G21" s="9">
        <v>10</v>
      </c>
      <c r="H21" s="9" t="s">
        <v>37</v>
      </c>
      <c r="I21" s="10" t="s">
        <v>10</v>
      </c>
      <c r="J21" s="11">
        <v>102000000</v>
      </c>
      <c r="K21" s="11"/>
      <c r="L21" s="11"/>
      <c r="M21" s="11">
        <f t="shared" si="0"/>
        <v>102000000</v>
      </c>
    </row>
    <row r="22" spans="1:13" ht="15.75" thickBot="1" x14ac:dyDescent="0.3">
      <c r="A22" s="8" t="s">
        <v>2</v>
      </c>
      <c r="B22" s="9">
        <v>1</v>
      </c>
      <c r="C22" s="9">
        <v>1</v>
      </c>
      <c r="D22" s="9">
        <v>2</v>
      </c>
      <c r="E22" s="9">
        <v>4</v>
      </c>
      <c r="F22" s="9"/>
      <c r="G22" s="9">
        <v>10</v>
      </c>
      <c r="H22" s="9" t="s">
        <v>37</v>
      </c>
      <c r="I22" s="10" t="s">
        <v>11</v>
      </c>
      <c r="J22" s="11">
        <v>46000000</v>
      </c>
      <c r="K22" s="11"/>
      <c r="L22" s="11"/>
      <c r="M22" s="11">
        <f t="shared" si="0"/>
        <v>46000000</v>
      </c>
    </row>
    <row r="23" spans="1:13" ht="23.25" thickBot="1" x14ac:dyDescent="0.3">
      <c r="A23" s="8" t="s">
        <v>2</v>
      </c>
      <c r="B23" s="9">
        <v>1</v>
      </c>
      <c r="C23" s="9">
        <v>1</v>
      </c>
      <c r="D23" s="9">
        <v>2</v>
      </c>
      <c r="E23" s="9">
        <v>5</v>
      </c>
      <c r="F23" s="9"/>
      <c r="G23" s="9">
        <v>10</v>
      </c>
      <c r="H23" s="9" t="s">
        <v>37</v>
      </c>
      <c r="I23" s="10" t="s">
        <v>12</v>
      </c>
      <c r="J23" s="11">
        <v>6000000</v>
      </c>
      <c r="K23" s="11"/>
      <c r="L23" s="11"/>
      <c r="M23" s="11">
        <f t="shared" si="0"/>
        <v>6000000</v>
      </c>
    </row>
    <row r="24" spans="1:13" ht="15.75" thickBot="1" x14ac:dyDescent="0.3">
      <c r="A24" s="8" t="s">
        <v>2</v>
      </c>
      <c r="B24" s="9">
        <v>1</v>
      </c>
      <c r="C24" s="9">
        <v>1</v>
      </c>
      <c r="D24" s="9">
        <v>2</v>
      </c>
      <c r="E24" s="9">
        <v>6</v>
      </c>
      <c r="F24" s="9"/>
      <c r="G24" s="9">
        <v>10</v>
      </c>
      <c r="H24" s="9" t="s">
        <v>37</v>
      </c>
      <c r="I24" s="10" t="s">
        <v>13</v>
      </c>
      <c r="J24" s="11">
        <v>34000000</v>
      </c>
      <c r="K24" s="11"/>
      <c r="L24" s="11"/>
      <c r="M24" s="11">
        <f t="shared" si="0"/>
        <v>34000000</v>
      </c>
    </row>
    <row r="25" spans="1:13" ht="15.75" thickBot="1" x14ac:dyDescent="0.3">
      <c r="A25" s="8" t="s">
        <v>2</v>
      </c>
      <c r="B25" s="9">
        <v>1</v>
      </c>
      <c r="C25" s="9">
        <v>1</v>
      </c>
      <c r="D25" s="9">
        <v>2</v>
      </c>
      <c r="E25" s="9">
        <v>7</v>
      </c>
      <c r="F25" s="9"/>
      <c r="G25" s="9">
        <v>10</v>
      </c>
      <c r="H25" s="9" t="s">
        <v>37</v>
      </c>
      <c r="I25" s="10" t="s">
        <v>14</v>
      </c>
      <c r="J25" s="11">
        <v>23000000</v>
      </c>
      <c r="K25" s="11"/>
      <c r="L25" s="11"/>
      <c r="M25" s="11">
        <f t="shared" si="0"/>
        <v>23000000</v>
      </c>
    </row>
    <row r="26" spans="1:13" ht="23.25" thickBot="1" x14ac:dyDescent="0.3">
      <c r="A26" s="4" t="s">
        <v>2</v>
      </c>
      <c r="B26" s="5">
        <v>1</v>
      </c>
      <c r="C26" s="5">
        <v>1</v>
      </c>
      <c r="D26" s="5">
        <v>3</v>
      </c>
      <c r="E26" s="5"/>
      <c r="F26" s="5"/>
      <c r="G26" s="5">
        <v>10</v>
      </c>
      <c r="H26" s="5" t="s">
        <v>37</v>
      </c>
      <c r="I26" s="6" t="s">
        <v>30</v>
      </c>
      <c r="J26" s="7">
        <v>217000000</v>
      </c>
      <c r="K26" s="7">
        <f>SUM(K27:K30)</f>
        <v>1834600</v>
      </c>
      <c r="L26" s="7">
        <f>SUM(L27:L30)</f>
        <v>1834600</v>
      </c>
      <c r="M26" s="7">
        <f t="shared" si="0"/>
        <v>217000000</v>
      </c>
    </row>
    <row r="27" spans="1:13" ht="15.75" thickBot="1" x14ac:dyDescent="0.3">
      <c r="A27" s="8" t="s">
        <v>2</v>
      </c>
      <c r="B27" s="9">
        <v>1</v>
      </c>
      <c r="C27" s="9">
        <v>1</v>
      </c>
      <c r="D27" s="9">
        <v>3</v>
      </c>
      <c r="E27" s="9">
        <v>1</v>
      </c>
      <c r="F27" s="9">
        <v>1</v>
      </c>
      <c r="G27" s="9">
        <v>10</v>
      </c>
      <c r="H27" s="9" t="s">
        <v>37</v>
      </c>
      <c r="I27" s="10" t="s">
        <v>15</v>
      </c>
      <c r="J27" s="11">
        <v>85000000</v>
      </c>
      <c r="K27" s="11">
        <v>1834600</v>
      </c>
      <c r="L27" s="11"/>
      <c r="M27" s="11">
        <f t="shared" si="0"/>
        <v>83165400</v>
      </c>
    </row>
    <row r="28" spans="1:13" ht="15.75" thickBot="1" x14ac:dyDescent="0.3">
      <c r="A28" s="8" t="s">
        <v>2</v>
      </c>
      <c r="B28" s="9">
        <v>1</v>
      </c>
      <c r="C28" s="9">
        <v>1</v>
      </c>
      <c r="D28" s="9">
        <v>3</v>
      </c>
      <c r="E28" s="9">
        <v>1</v>
      </c>
      <c r="F28" s="9">
        <v>2</v>
      </c>
      <c r="G28" s="9">
        <v>10</v>
      </c>
      <c r="H28" s="9" t="s">
        <v>37</v>
      </c>
      <c r="I28" s="10" t="s">
        <v>40</v>
      </c>
      <c r="J28" s="11">
        <v>40000000</v>
      </c>
      <c r="K28" s="11"/>
      <c r="L28" s="11"/>
      <c r="M28" s="11">
        <f t="shared" si="0"/>
        <v>40000000</v>
      </c>
    </row>
    <row r="29" spans="1:13" ht="15.75" thickBot="1" x14ac:dyDescent="0.3">
      <c r="A29" s="8" t="s">
        <v>2</v>
      </c>
      <c r="B29" s="9">
        <v>1</v>
      </c>
      <c r="C29" s="9">
        <v>1</v>
      </c>
      <c r="D29" s="9">
        <v>3</v>
      </c>
      <c r="E29" s="9">
        <v>1</v>
      </c>
      <c r="F29" s="9">
        <v>3</v>
      </c>
      <c r="G29" s="9">
        <v>10</v>
      </c>
      <c r="H29" s="9" t="s">
        <v>37</v>
      </c>
      <c r="I29" s="10" t="s">
        <v>16</v>
      </c>
      <c r="J29" s="11">
        <v>6000000</v>
      </c>
      <c r="K29" s="11"/>
      <c r="L29" s="11"/>
      <c r="M29" s="11">
        <f t="shared" si="0"/>
        <v>6000000</v>
      </c>
    </row>
    <row r="30" spans="1:13" ht="15.75" thickBot="1" x14ac:dyDescent="0.3">
      <c r="A30" s="8" t="s">
        <v>2</v>
      </c>
      <c r="B30" s="9">
        <v>1</v>
      </c>
      <c r="C30" s="9">
        <v>1</v>
      </c>
      <c r="D30" s="9">
        <v>3</v>
      </c>
      <c r="E30" s="9">
        <v>2</v>
      </c>
      <c r="F30" s="9"/>
      <c r="G30" s="9">
        <v>10</v>
      </c>
      <c r="H30" s="9" t="s">
        <v>37</v>
      </c>
      <c r="I30" s="10" t="s">
        <v>17</v>
      </c>
      <c r="J30" s="11">
        <v>86000000</v>
      </c>
      <c r="K30" s="11"/>
      <c r="L30" s="11">
        <v>1834600</v>
      </c>
      <c r="M30" s="11">
        <f t="shared" si="0"/>
        <v>87834600</v>
      </c>
    </row>
    <row r="31" spans="1:13" ht="34.5" thickBot="1" x14ac:dyDescent="0.3">
      <c r="A31" s="4" t="s">
        <v>2</v>
      </c>
      <c r="B31" s="5">
        <v>3</v>
      </c>
      <c r="C31" s="5">
        <v>4</v>
      </c>
      <c r="D31" s="5">
        <v>2</v>
      </c>
      <c r="E31" s="5">
        <v>12</v>
      </c>
      <c r="F31" s="5"/>
      <c r="G31" s="5">
        <v>10</v>
      </c>
      <c r="H31" s="5" t="s">
        <v>37</v>
      </c>
      <c r="I31" s="6" t="s">
        <v>41</v>
      </c>
      <c r="J31" s="7">
        <v>50000000</v>
      </c>
      <c r="K31" s="7">
        <f>SUM(K32:K33)</f>
        <v>0</v>
      </c>
      <c r="L31" s="7">
        <f>SUM(L32:L33)</f>
        <v>0</v>
      </c>
      <c r="M31" s="7">
        <f t="shared" si="0"/>
        <v>50000000</v>
      </c>
    </row>
    <row r="32" spans="1:13" ht="15.75" thickBot="1" x14ac:dyDescent="0.3">
      <c r="A32" s="8" t="s">
        <v>2</v>
      </c>
      <c r="B32" s="9">
        <v>3</v>
      </c>
      <c r="C32" s="9">
        <v>4</v>
      </c>
      <c r="D32" s="9">
        <v>2</v>
      </c>
      <c r="E32" s="9">
        <v>12</v>
      </c>
      <c r="F32" s="9">
        <v>1</v>
      </c>
      <c r="G32" s="9">
        <v>10</v>
      </c>
      <c r="H32" s="9" t="s">
        <v>37</v>
      </c>
      <c r="I32" s="10" t="s">
        <v>42</v>
      </c>
      <c r="J32" s="11">
        <v>20000000</v>
      </c>
      <c r="K32" s="11"/>
      <c r="L32" s="11"/>
      <c r="M32" s="11">
        <f t="shared" si="0"/>
        <v>20000000</v>
      </c>
    </row>
    <row r="33" spans="1:13" ht="23.25" thickBot="1" x14ac:dyDescent="0.3">
      <c r="A33" s="8" t="s">
        <v>2</v>
      </c>
      <c r="B33" s="9">
        <v>3</v>
      </c>
      <c r="C33" s="9">
        <v>4</v>
      </c>
      <c r="D33" s="9">
        <v>2</v>
      </c>
      <c r="E33" s="9">
        <v>12</v>
      </c>
      <c r="F33" s="9">
        <v>2</v>
      </c>
      <c r="G33" s="9">
        <v>10</v>
      </c>
      <c r="H33" s="9" t="s">
        <v>37</v>
      </c>
      <c r="I33" s="10" t="s">
        <v>43</v>
      </c>
      <c r="J33" s="11">
        <v>30000000</v>
      </c>
      <c r="K33" s="11"/>
      <c r="L33" s="11"/>
      <c r="M33" s="11">
        <f t="shared" si="0"/>
        <v>30000000</v>
      </c>
    </row>
    <row r="34" spans="1:13" ht="15.75" thickBot="1" x14ac:dyDescent="0.3">
      <c r="A34" s="4" t="s">
        <v>2</v>
      </c>
      <c r="B34" s="5">
        <v>2</v>
      </c>
      <c r="C34" s="5"/>
      <c r="D34" s="5"/>
      <c r="E34" s="5"/>
      <c r="F34" s="5"/>
      <c r="G34" s="5">
        <v>10</v>
      </c>
      <c r="H34" s="5" t="s">
        <v>37</v>
      </c>
      <c r="I34" s="22" t="s">
        <v>44</v>
      </c>
      <c r="J34" s="7">
        <v>1495000000</v>
      </c>
      <c r="K34" s="7">
        <f>+K35+K41</f>
        <v>138643240</v>
      </c>
      <c r="L34" s="7">
        <f>+L35</f>
        <v>138643240</v>
      </c>
      <c r="M34" s="7">
        <f t="shared" si="0"/>
        <v>1495000000</v>
      </c>
    </row>
    <row r="35" spans="1:13" ht="15.75" thickBot="1" x14ac:dyDescent="0.3">
      <c r="A35" s="4" t="s">
        <v>2</v>
      </c>
      <c r="B35" s="5">
        <v>2</v>
      </c>
      <c r="C35" s="5">
        <v>2</v>
      </c>
      <c r="D35" s="5"/>
      <c r="E35" s="5"/>
      <c r="F35" s="5"/>
      <c r="G35" s="5">
        <v>10</v>
      </c>
      <c r="H35" s="5" t="s">
        <v>37</v>
      </c>
      <c r="I35" s="22" t="s">
        <v>65</v>
      </c>
      <c r="J35" s="7">
        <v>1495000000</v>
      </c>
      <c r="K35" s="7">
        <f>+K36+K42</f>
        <v>138643240</v>
      </c>
      <c r="L35" s="7">
        <f>+L36+L42</f>
        <v>138643240</v>
      </c>
      <c r="M35" s="7">
        <f t="shared" si="0"/>
        <v>1495000000</v>
      </c>
    </row>
    <row r="36" spans="1:13" ht="15.75" thickBot="1" x14ac:dyDescent="0.3">
      <c r="A36" s="4" t="s">
        <v>2</v>
      </c>
      <c r="B36" s="5">
        <v>2</v>
      </c>
      <c r="C36" s="5">
        <v>2</v>
      </c>
      <c r="D36" s="5">
        <v>1</v>
      </c>
      <c r="E36" s="5"/>
      <c r="F36" s="5"/>
      <c r="G36" s="5">
        <v>10</v>
      </c>
      <c r="H36" s="5" t="s">
        <v>37</v>
      </c>
      <c r="I36" s="22" t="s">
        <v>31</v>
      </c>
      <c r="J36" s="7">
        <v>157500000</v>
      </c>
      <c r="K36" s="7">
        <f>SUM(K37:K41)</f>
        <v>0</v>
      </c>
      <c r="L36" s="7">
        <f>SUM(L37:L41)</f>
        <v>123976060</v>
      </c>
      <c r="M36" s="7">
        <f t="shared" si="0"/>
        <v>281476060</v>
      </c>
    </row>
    <row r="37" spans="1:13" ht="34.5" thickBot="1" x14ac:dyDescent="0.3">
      <c r="A37" s="8" t="s">
        <v>2</v>
      </c>
      <c r="B37" s="9">
        <v>2</v>
      </c>
      <c r="C37" s="9">
        <v>2</v>
      </c>
      <c r="D37" s="9">
        <v>1</v>
      </c>
      <c r="E37" s="9">
        <v>3</v>
      </c>
      <c r="F37" s="9">
        <v>2</v>
      </c>
      <c r="G37" s="9">
        <v>10</v>
      </c>
      <c r="H37" s="9" t="s">
        <v>37</v>
      </c>
      <c r="I37" s="10" t="s">
        <v>45</v>
      </c>
      <c r="J37" s="11">
        <v>500000</v>
      </c>
      <c r="K37" s="11"/>
      <c r="L37" s="11">
        <v>30250000</v>
      </c>
      <c r="M37" s="11">
        <f t="shared" si="0"/>
        <v>30750000</v>
      </c>
    </row>
    <row r="38" spans="1:13" ht="34.5" thickBot="1" x14ac:dyDescent="0.3">
      <c r="A38" s="8" t="s">
        <v>2</v>
      </c>
      <c r="B38" s="9">
        <v>2</v>
      </c>
      <c r="C38" s="9">
        <v>2</v>
      </c>
      <c r="D38" s="9">
        <v>1</v>
      </c>
      <c r="E38" s="9">
        <v>3</v>
      </c>
      <c r="F38" s="9">
        <v>3</v>
      </c>
      <c r="G38" s="9">
        <v>10</v>
      </c>
      <c r="H38" s="9" t="s">
        <v>37</v>
      </c>
      <c r="I38" s="10" t="s">
        <v>18</v>
      </c>
      <c r="J38" s="11">
        <v>6000000</v>
      </c>
      <c r="K38" s="11"/>
      <c r="L38" s="11"/>
      <c r="M38" s="11">
        <f t="shared" si="0"/>
        <v>6000000</v>
      </c>
    </row>
    <row r="39" spans="1:13" ht="34.5" thickBot="1" x14ac:dyDescent="0.3">
      <c r="A39" s="8" t="s">
        <v>2</v>
      </c>
      <c r="B39" s="9">
        <v>2</v>
      </c>
      <c r="C39" s="9">
        <v>2</v>
      </c>
      <c r="D39" s="9">
        <v>1</v>
      </c>
      <c r="E39" s="9">
        <v>3</v>
      </c>
      <c r="F39" s="9">
        <v>5</v>
      </c>
      <c r="G39" s="9">
        <v>10</v>
      </c>
      <c r="H39" s="9" t="s">
        <v>37</v>
      </c>
      <c r="I39" s="10" t="s">
        <v>57</v>
      </c>
      <c r="J39" s="11">
        <v>0</v>
      </c>
      <c r="K39" s="11"/>
      <c r="L39" s="11">
        <v>31792060</v>
      </c>
      <c r="M39" s="11">
        <f t="shared" si="0"/>
        <v>31792060</v>
      </c>
    </row>
    <row r="40" spans="1:13" ht="15.75" thickBot="1" x14ac:dyDescent="0.3">
      <c r="A40" s="8" t="s">
        <v>2</v>
      </c>
      <c r="B40" s="9">
        <v>2</v>
      </c>
      <c r="C40" s="9">
        <v>2</v>
      </c>
      <c r="D40" s="9">
        <v>1</v>
      </c>
      <c r="E40" s="9">
        <v>4</v>
      </c>
      <c r="F40" s="9">
        <v>6</v>
      </c>
      <c r="G40" s="9">
        <v>10</v>
      </c>
      <c r="H40" s="9" t="s">
        <v>37</v>
      </c>
      <c r="I40" s="10" t="s">
        <v>46</v>
      </c>
      <c r="J40" s="11">
        <v>1000000</v>
      </c>
      <c r="K40" s="11"/>
      <c r="L40" s="11">
        <v>500000</v>
      </c>
      <c r="M40" s="11">
        <f t="shared" si="0"/>
        <v>1500000</v>
      </c>
    </row>
    <row r="41" spans="1:13" ht="23.25" thickBot="1" x14ac:dyDescent="0.3">
      <c r="A41" s="8" t="s">
        <v>2</v>
      </c>
      <c r="B41" s="9">
        <v>2</v>
      </c>
      <c r="C41" s="9">
        <v>2</v>
      </c>
      <c r="D41" s="9">
        <v>1</v>
      </c>
      <c r="E41" s="9">
        <v>4</v>
      </c>
      <c r="F41" s="9">
        <v>7</v>
      </c>
      <c r="G41" s="9">
        <v>10</v>
      </c>
      <c r="H41" s="9" t="s">
        <v>37</v>
      </c>
      <c r="I41" s="10" t="s">
        <v>47</v>
      </c>
      <c r="J41" s="11">
        <v>150000000</v>
      </c>
      <c r="K41" s="11"/>
      <c r="L41" s="11">
        <v>61434000</v>
      </c>
      <c r="M41" s="11">
        <f t="shared" si="0"/>
        <v>211434000</v>
      </c>
    </row>
    <row r="42" spans="1:13" ht="15.75" thickBot="1" x14ac:dyDescent="0.3">
      <c r="A42" s="4" t="s">
        <v>2</v>
      </c>
      <c r="B42" s="5">
        <v>2</v>
      </c>
      <c r="C42" s="5">
        <v>2</v>
      </c>
      <c r="D42" s="5">
        <v>2</v>
      </c>
      <c r="E42" s="5"/>
      <c r="F42" s="5"/>
      <c r="G42" s="5">
        <v>10</v>
      </c>
      <c r="H42" s="5" t="s">
        <v>37</v>
      </c>
      <c r="I42" s="22" t="s">
        <v>32</v>
      </c>
      <c r="J42" s="7">
        <v>1337500000</v>
      </c>
      <c r="K42" s="7">
        <f>SUM(K43:K53)</f>
        <v>138643240</v>
      </c>
      <c r="L42" s="7">
        <f>SUM(L43:L53)</f>
        <v>14667180</v>
      </c>
      <c r="M42" s="7">
        <f t="shared" si="0"/>
        <v>1213523940</v>
      </c>
    </row>
    <row r="43" spans="1:13" ht="23.25" thickBot="1" x14ac:dyDescent="0.3">
      <c r="A43" s="8" t="s">
        <v>2</v>
      </c>
      <c r="B43" s="9">
        <v>2</v>
      </c>
      <c r="C43" s="9">
        <v>2</v>
      </c>
      <c r="D43" s="9">
        <v>2</v>
      </c>
      <c r="E43" s="9">
        <v>10</v>
      </c>
      <c r="F43" s="9"/>
      <c r="G43" s="9">
        <v>10</v>
      </c>
      <c r="H43" s="9" t="s">
        <v>37</v>
      </c>
      <c r="I43" s="10" t="s">
        <v>27</v>
      </c>
      <c r="J43" s="11">
        <v>153351720</v>
      </c>
      <c r="K43" s="11"/>
      <c r="L43" s="11">
        <v>500000</v>
      </c>
      <c r="M43" s="11">
        <f t="shared" si="0"/>
        <v>153851720</v>
      </c>
    </row>
    <row r="44" spans="1:13" ht="15.75" thickBot="1" x14ac:dyDescent="0.3">
      <c r="A44" s="8" t="s">
        <v>2</v>
      </c>
      <c r="B44" s="9">
        <v>2</v>
      </c>
      <c r="C44" s="9">
        <v>2</v>
      </c>
      <c r="D44" s="9">
        <v>2</v>
      </c>
      <c r="E44" s="9">
        <v>9</v>
      </c>
      <c r="F44" s="9">
        <v>7</v>
      </c>
      <c r="G44" s="9">
        <v>10</v>
      </c>
      <c r="H44" s="9" t="s">
        <v>37</v>
      </c>
      <c r="I44" s="10" t="s">
        <v>26</v>
      </c>
      <c r="J44" s="11">
        <v>900000</v>
      </c>
      <c r="K44" s="11"/>
      <c r="L44" s="11"/>
      <c r="M44" s="11">
        <f t="shared" si="0"/>
        <v>900000</v>
      </c>
    </row>
    <row r="45" spans="1:13" ht="15.75" thickBot="1" x14ac:dyDescent="0.3">
      <c r="A45" s="8" t="s">
        <v>2</v>
      </c>
      <c r="B45" s="9">
        <v>2</v>
      </c>
      <c r="C45" s="9">
        <v>2</v>
      </c>
      <c r="D45" s="9">
        <v>2</v>
      </c>
      <c r="E45" s="9">
        <v>8</v>
      </c>
      <c r="F45" s="9">
        <v>2</v>
      </c>
      <c r="G45" s="9">
        <v>10</v>
      </c>
      <c r="H45" s="9" t="s">
        <v>37</v>
      </c>
      <c r="I45" s="10" t="s">
        <v>23</v>
      </c>
      <c r="J45" s="11">
        <v>1000000</v>
      </c>
      <c r="K45" s="11"/>
      <c r="L45" s="11">
        <v>500000</v>
      </c>
      <c r="M45" s="11">
        <f t="shared" si="0"/>
        <v>1500000</v>
      </c>
    </row>
    <row r="46" spans="1:13" ht="23.25" thickBot="1" x14ac:dyDescent="0.3">
      <c r="A46" s="8" t="s">
        <v>2</v>
      </c>
      <c r="B46" s="9">
        <v>2</v>
      </c>
      <c r="C46" s="9">
        <v>2</v>
      </c>
      <c r="D46" s="9">
        <v>2</v>
      </c>
      <c r="E46" s="9">
        <v>8</v>
      </c>
      <c r="F46" s="9">
        <v>3</v>
      </c>
      <c r="G46" s="9">
        <v>10</v>
      </c>
      <c r="H46" s="9" t="s">
        <v>37</v>
      </c>
      <c r="I46" s="10" t="s">
        <v>24</v>
      </c>
      <c r="J46" s="11">
        <v>1031792060</v>
      </c>
      <c r="K46" s="11">
        <f>91434000+31792060+3750000</f>
        <v>126976060</v>
      </c>
      <c r="L46" s="11"/>
      <c r="M46" s="11">
        <f t="shared" si="0"/>
        <v>904816000</v>
      </c>
    </row>
    <row r="47" spans="1:13" ht="34.5" thickBot="1" x14ac:dyDescent="0.3">
      <c r="A47" s="8" t="s">
        <v>2</v>
      </c>
      <c r="B47" s="9">
        <v>2</v>
      </c>
      <c r="C47" s="9">
        <v>2</v>
      </c>
      <c r="D47" s="9">
        <v>2</v>
      </c>
      <c r="E47" s="9">
        <v>8</v>
      </c>
      <c r="F47" s="9">
        <v>7</v>
      </c>
      <c r="G47" s="9">
        <v>10</v>
      </c>
      <c r="H47" s="9" t="s">
        <v>37</v>
      </c>
      <c r="I47" s="10" t="s">
        <v>25</v>
      </c>
      <c r="J47" s="11">
        <v>2348400</v>
      </c>
      <c r="K47" s="11"/>
      <c r="L47" s="11"/>
      <c r="M47" s="11">
        <f t="shared" si="0"/>
        <v>2348400</v>
      </c>
    </row>
    <row r="48" spans="1:13" ht="45.75" thickBot="1" x14ac:dyDescent="0.3">
      <c r="A48" s="8" t="s">
        <v>2</v>
      </c>
      <c r="B48" s="9">
        <v>2</v>
      </c>
      <c r="C48" s="9">
        <v>2</v>
      </c>
      <c r="D48" s="9">
        <v>2</v>
      </c>
      <c r="E48" s="9">
        <v>8</v>
      </c>
      <c r="F48" s="9">
        <v>9</v>
      </c>
      <c r="G48" s="9">
        <v>10</v>
      </c>
      <c r="H48" s="9" t="s">
        <v>37</v>
      </c>
      <c r="I48" s="10" t="s">
        <v>48</v>
      </c>
      <c r="J48" s="11">
        <v>1000000</v>
      </c>
      <c r="K48" s="11"/>
      <c r="L48" s="11">
        <v>500000</v>
      </c>
      <c r="M48" s="11">
        <f t="shared" si="0"/>
        <v>1500000</v>
      </c>
    </row>
    <row r="49" spans="1:13" ht="23.25" thickBot="1" x14ac:dyDescent="0.3">
      <c r="A49" s="8" t="s">
        <v>2</v>
      </c>
      <c r="B49" s="9">
        <v>2</v>
      </c>
      <c r="C49" s="9">
        <v>2</v>
      </c>
      <c r="D49" s="9">
        <v>2</v>
      </c>
      <c r="E49" s="9">
        <v>7</v>
      </c>
      <c r="F49" s="9">
        <v>1</v>
      </c>
      <c r="G49" s="9">
        <v>10</v>
      </c>
      <c r="H49" s="9" t="s">
        <v>37</v>
      </c>
      <c r="I49" s="10" t="s">
        <v>22</v>
      </c>
      <c r="J49" s="11">
        <v>25235000</v>
      </c>
      <c r="K49" s="11"/>
      <c r="L49" s="11"/>
      <c r="M49" s="11">
        <f t="shared" si="0"/>
        <v>25235000</v>
      </c>
    </row>
    <row r="50" spans="1:13" ht="23.25" thickBot="1" x14ac:dyDescent="0.3">
      <c r="A50" s="8" t="s">
        <v>2</v>
      </c>
      <c r="B50" s="9">
        <v>2</v>
      </c>
      <c r="C50" s="9">
        <v>2</v>
      </c>
      <c r="D50" s="9">
        <v>2</v>
      </c>
      <c r="E50" s="9">
        <v>6</v>
      </c>
      <c r="F50" s="9">
        <v>3</v>
      </c>
      <c r="G50" s="9">
        <v>10</v>
      </c>
      <c r="H50" s="9" t="s">
        <v>37</v>
      </c>
      <c r="I50" s="10" t="s">
        <v>19</v>
      </c>
      <c r="J50" s="11">
        <v>1000000</v>
      </c>
      <c r="K50" s="11"/>
      <c r="L50" s="11">
        <v>500000</v>
      </c>
      <c r="M50" s="11">
        <f t="shared" si="0"/>
        <v>1500000</v>
      </c>
    </row>
    <row r="51" spans="1:13" ht="15.75" thickBot="1" x14ac:dyDescent="0.3">
      <c r="A51" s="8" t="s">
        <v>2</v>
      </c>
      <c r="B51" s="9">
        <v>2</v>
      </c>
      <c r="C51" s="9">
        <v>2</v>
      </c>
      <c r="D51" s="9">
        <v>2</v>
      </c>
      <c r="E51" s="9">
        <v>6</v>
      </c>
      <c r="F51" s="9">
        <v>4</v>
      </c>
      <c r="G51" s="9">
        <v>10</v>
      </c>
      <c r="H51" s="9" t="s">
        <v>37</v>
      </c>
      <c r="I51" s="10" t="s">
        <v>49</v>
      </c>
      <c r="J51" s="11">
        <v>100332820</v>
      </c>
      <c r="K51" s="11"/>
      <c r="L51" s="11">
        <v>11667180</v>
      </c>
      <c r="M51" s="11">
        <f t="shared" si="0"/>
        <v>112000000</v>
      </c>
    </row>
    <row r="52" spans="1:13" ht="15.75" thickBot="1" x14ac:dyDescent="0.3">
      <c r="A52" s="8" t="s">
        <v>2</v>
      </c>
      <c r="B52" s="9">
        <v>2</v>
      </c>
      <c r="C52" s="9">
        <v>2</v>
      </c>
      <c r="D52" s="9">
        <v>2</v>
      </c>
      <c r="E52" s="9">
        <v>6</v>
      </c>
      <c r="F52" s="9">
        <v>7</v>
      </c>
      <c r="G52" s="9">
        <v>10</v>
      </c>
      <c r="H52" s="9" t="s">
        <v>37</v>
      </c>
      <c r="I52" s="10" t="s">
        <v>20</v>
      </c>
      <c r="J52" s="11">
        <v>1000000</v>
      </c>
      <c r="K52" s="11"/>
      <c r="L52" s="11">
        <v>500000</v>
      </c>
      <c r="M52" s="11">
        <f t="shared" si="0"/>
        <v>1500000</v>
      </c>
    </row>
    <row r="53" spans="1:13" ht="15.75" thickBot="1" x14ac:dyDescent="0.3">
      <c r="A53" s="8" t="s">
        <v>2</v>
      </c>
      <c r="B53" s="9">
        <v>2</v>
      </c>
      <c r="C53" s="9">
        <v>2</v>
      </c>
      <c r="D53" s="9">
        <v>2</v>
      </c>
      <c r="E53" s="9">
        <v>6</v>
      </c>
      <c r="F53" s="9">
        <v>8</v>
      </c>
      <c r="G53" s="9">
        <v>10</v>
      </c>
      <c r="H53" s="9" t="s">
        <v>37</v>
      </c>
      <c r="I53" s="10" t="s">
        <v>21</v>
      </c>
      <c r="J53" s="11">
        <v>19540000</v>
      </c>
      <c r="K53" s="11">
        <v>11667180</v>
      </c>
      <c r="L53" s="11">
        <v>500000</v>
      </c>
      <c r="M53" s="11">
        <f t="shared" si="0"/>
        <v>8372820</v>
      </c>
    </row>
    <row r="54" spans="1:13" ht="15.75" thickBot="1" x14ac:dyDescent="0.3">
      <c r="A54" s="4" t="s">
        <v>2</v>
      </c>
      <c r="B54" s="5">
        <v>8</v>
      </c>
      <c r="C54" s="5">
        <v>4</v>
      </c>
      <c r="D54" s="5">
        <v>1</v>
      </c>
      <c r="E54" s="5"/>
      <c r="F54" s="5"/>
      <c r="G54" s="5">
        <v>11</v>
      </c>
      <c r="H54" s="5" t="s">
        <v>50</v>
      </c>
      <c r="I54" s="22" t="s">
        <v>51</v>
      </c>
      <c r="J54" s="7">
        <v>46000000</v>
      </c>
      <c r="K54" s="7"/>
      <c r="L54" s="7"/>
      <c r="M54" s="7">
        <f t="shared" si="0"/>
        <v>46000000</v>
      </c>
    </row>
    <row r="55" spans="1:13" x14ac:dyDescent="0.25">
      <c r="A55" s="15"/>
    </row>
  </sheetData>
  <sheetProtection algorithmName="SHA-512" hashValue="xCnUIaJOe0cCGu6iK8LnFcW0C8USGpZEsftgJ2I9LNEYRvhNsfLoip2EZs47+EDGBwEVzP1PxCn/WG56D6CFfA==" saltValue="vD/5t3wZzU4XVU9Jsb5njw==" spinCount="100000" sheet="1" objects="1" scenarios="1"/>
  <mergeCells count="11"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VIGENCIA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2021-02-18T23:25:03Z</dcterms:created>
  <dcterms:modified xsi:type="dcterms:W3CDTF">2022-01-20T15:34:23Z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