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marte\GIT_FIN\24\APOYO FINANCIERO\AUSTERIDAD DEL GASTO\4_Ene - Dic\"/>
    </mc:Choice>
  </mc:AlternateContent>
  <xr:revisionPtr revIDLastSave="0" documentId="13_ncr:1_{125FEB9E-F27E-450D-BE3A-FA87A50F654F}" xr6:coauthVersionLast="47" xr6:coauthVersionMax="47" xr10:uidLastSave="{00000000-0000-0000-0000-000000000000}"/>
  <bookViews>
    <workbookView xWindow="-120" yWindow="-120" windowWidth="29040" windowHeight="15840" xr2:uid="{B2791A2F-FB8B-4C81-8438-9EE16FCEB877}"/>
  </bookViews>
  <sheets>
    <sheet name="DIC" sheetId="3" r:id="rId1"/>
  </sheets>
  <definedNames>
    <definedName name="_xlnm._FilterDatabase" localSheetId="0" hidden="1">DIC!$B$20:$Q$37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3" l="1"/>
  <c r="M23" i="3" l="1"/>
  <c r="M24" i="3"/>
  <c r="M28" i="3"/>
  <c r="M29" i="3"/>
  <c r="M31" i="3"/>
  <c r="M34" i="3"/>
  <c r="M36" i="3"/>
  <c r="P23" i="3" l="1"/>
  <c r="P36" i="3"/>
  <c r="P34" i="3"/>
  <c r="P32" i="3"/>
  <c r="P31" i="3"/>
  <c r="P30" i="3"/>
  <c r="P29" i="3"/>
  <c r="P28" i="3"/>
  <c r="P26" i="3"/>
  <c r="P24" i="3"/>
  <c r="S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tc={222ABF69-4190-444F-A11D-EB0CF58B2EA2}</author>
    <author>tc={A864B963-ED3E-496B-B285-2617A0D88FC7}</author>
  </authors>
  <commentList>
    <comment ref="J36" authorId="0" shapeId="0" xr:uid="{222ABF69-4190-444F-A11D-EB0CF58B2EA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los ítem de consumo de energía y de agua.</t>
      </text>
    </comment>
    <comment ref="L36" authorId="1" shapeId="0" xr:uid="{A864B963-ED3E-496B-B285-2617A0D88F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341121485.91
</t>
      </text>
    </comment>
  </commentList>
</comments>
</file>

<file path=xl/sharedStrings.xml><?xml version="1.0" encoding="utf-8"?>
<sst xmlns="http://schemas.openxmlformats.org/spreadsheetml/2006/main" count="120" uniqueCount="106">
  <si>
    <t xml:space="preserve">PLAN INTERNO DE AUSTERIDAD 2024 </t>
  </si>
  <si>
    <t>GESTIÓN ADMINISTRATIVA</t>
  </si>
  <si>
    <t xml:space="preserve">SECRETARÍA GENERAL </t>
  </si>
  <si>
    <t>NOMBRE DEL DOCUMENTO</t>
  </si>
  <si>
    <t>PLAN INTERNO DE AUSTERIDAD</t>
  </si>
  <si>
    <t>VIGENCIA</t>
  </si>
  <si>
    <t>OBJETIVO</t>
  </si>
  <si>
    <t>Implementar las acciones necesarias para incentivar el ahorro y disminuir los gastos generados por la entidad en coherencia con las prioridades del gobierno nacional y la normativa aplicable.</t>
  </si>
  <si>
    <t>MARCO NORMATIVO</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</si>
  <si>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en este caso el Decreto 199 de 2024.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 Circulares Externas del Ministerio de Hacienda sobre el asunto.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</si>
  <si>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</si>
  <si>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</si>
  <si>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</si>
  <si>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</si>
  <si>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</si>
  <si>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</si>
  <si>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</si>
  <si>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</si>
  <si>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</si>
  <si>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</si>
  <si>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INFORME SEMESTRAL</t>
  </si>
  <si>
    <t xml:space="preserve">La Secretaría General semestralmente reportará el informe de austeridad del gasto al Ministerio de Haciendo conforme a los lineamientos establecidos por esta entidad, y realizará su publicación en la página web. </t>
  </si>
  <si>
    <t>FORMULACIÓN DEL PLAN</t>
  </si>
  <si>
    <t>OBSERVACIONES</t>
  </si>
  <si>
    <t>COMPARATIVO GASTOS PERIODO MONITOREADO</t>
  </si>
  <si>
    <t>AVANCE</t>
  </si>
  <si>
    <t>Ítem</t>
  </si>
  <si>
    <t>CATEGORIAS DE AUSTERIDAD</t>
  </si>
  <si>
    <t>META (DESCRIPCIÓN CUALITATIVA)</t>
  </si>
  <si>
    <t>META CUANTITATIVA DE AHORRO (%)</t>
  </si>
  <si>
    <t>FECHA DE INICIO</t>
  </si>
  <si>
    <t>FECHA FINAL</t>
  </si>
  <si>
    <t>RESPONSABLE DE EJECUCIÓN</t>
  </si>
  <si>
    <t>MEDIDAS DE AUSTERIDAD (Actividades a implementar)</t>
  </si>
  <si>
    <t>Ejecución 2023</t>
  </si>
  <si>
    <t>Proyección ejecución 2024 y reserva 2023</t>
  </si>
  <si>
    <r>
      <t xml:space="preserve">%VARIACIÓN 2024
</t>
    </r>
    <r>
      <rPr>
        <sz val="14"/>
        <color theme="2" tint="-0.499984740745262"/>
        <rFont val="Arial Narrow"/>
        <family val="2"/>
      </rPr>
      <t>(gasto 2024-Proyección 2024)/gasto 2024</t>
    </r>
  </si>
  <si>
    <t>AVANCE CUALITATIVO</t>
  </si>
  <si>
    <t>% ACUMULADO</t>
  </si>
  <si>
    <t>Contratación de personal para la prestación de servicios profesionales y de apoyo a la gestión</t>
  </si>
  <si>
    <t xml:space="preserve">Reducir en un 5% el monto total de la contratación por  prestación de servicios profesionales y de apoyo a la gestión, respecto del año anterior. </t>
  </si>
  <si>
    <t>Todas las dependencias</t>
  </si>
  <si>
    <t>Horas extras</t>
  </si>
  <si>
    <t>Reducir en un 5% el valor del reconocimiento de horas extras, respecto del año anterior.</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</si>
  <si>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</si>
  <si>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2024 / horas extras vigencia 2023.</t>
  </si>
  <si>
    <t>Vacaciones e indemnizaciones</t>
  </si>
  <si>
    <t>30% de ahorro en el pago de indemnización de vacaciones, respecto de lo pagago en 2023.</t>
  </si>
  <si>
    <t>Reducir la acumulación de vacaciones de los servidores de la Entidad. Con ese propósito se deben programar las vacaciones de los funcionarios con el fin de evitar la acumulación de periodos.</t>
  </si>
  <si>
    <t>Arrendamiento y mantenimiento de bienes inmuebles, cambio de sede y adquisición de bienes muebles e inmuebles</t>
  </si>
  <si>
    <t>Mantener el presupuesto asignado a arrendamiento de sedes y mantenimiento de bienes inmuebles, con indexación máxima del IPC</t>
  </si>
  <si>
    <t>GIT Administrativa</t>
  </si>
  <si>
    <t>Realizar análisis de la condiciones actuales de los inmuebles arrendados para el funcionamiento de la ART que permita definir el incremento de los canones de arrendamiento a condiciones de mercado.
De acuerdo a condiciones de mercado, se hace necesario las sede actuales de funcionamiento de la ART (central y regionales), en las cuales por condiciones de mercado y de regulación presenta un incremento anual mínimo del IPC.</t>
  </si>
  <si>
    <t xml:space="preserve">Suministro de tiquetes – Prelación encuentros virtuales
</t>
  </si>
  <si>
    <t>Mantener el valor del suministro de tiquetes aéreos.</t>
  </si>
  <si>
    <t>Dar prelación a los encuentros virtuales, evitando el desplazamiento de los servidores públicos de la entidad; en caso de ser necesario  los tiquetes se deben adquirir en tarifa  clase económica ofrecida por las aerolíneas.</t>
  </si>
  <si>
    <t>Reconocimiento de viáticos – Prelación encuentros virtuales</t>
  </si>
  <si>
    <t>5% de ahorro en reconocimiento de viáticos, respecto de la vigencia anterior.</t>
  </si>
  <si>
    <t>Racionalizar el reconocimiento y pago de viáticos a los estrictamente necesarios, que responda a una adecuada planeación y programación de comisiones. 
Realizar seguimiento a los gastos de viáticos.
Indicador: Valor de viáticos  vigencia 2024 / Valor de viáticos vigencia 2023.</t>
  </si>
  <si>
    <t xml:space="preserve">Eventos
</t>
  </si>
  <si>
    <t>Privilegiar la virtualidad en la organización y desarrollo de los eventos. Cuando, excepcionalmente, el evento sea presencial, se deberá dar prioridad al uso de espacios institucionales. No se contempla el desarrollo de eventos en la entidad, por tanto no aplica un % de ahorro.</t>
  </si>
  <si>
    <t>NA</t>
  </si>
  <si>
    <t>Los pagos que se han cargado a este ítem corresponde a los contratos de Aseo y Cafetería necesarios para el cabal cumplimiento de las funciones en las sedes y de Bienestar Social, establecidos por normatividad legal.</t>
  </si>
  <si>
    <t xml:space="preserve">Vigilancia
</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</si>
  <si>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t>
  </si>
  <si>
    <t>Continuar con los servicios de vigilancia por monitoreo y alarma en las regionales. En la sede Central de la ART, continuar con el servicio de vigilancia de un (1) Turno, con el  costo del servicio de acuerdo con las tarifas establecidas por la Supervigilancia.</t>
  </si>
  <si>
    <t xml:space="preserve">Vehículos oficiales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</si>
  <si>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Gasto de mantenimiento de vehículos 2024 / gasto de mantenimiento de vehículos 2023. 
Galones consumidos 2023 / Galones consumidos /2024.</t>
  </si>
  <si>
    <t>Realizar seguimiento al consumo de galones de combustible y realización de mantenimiento preventivo y correctivo a los vehículos de la ART.</t>
  </si>
  <si>
    <t>Publicidad  estatal</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</si>
  <si>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</si>
  <si>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</si>
  <si>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</si>
  <si>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</si>
  <si>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5%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</si>
  <si>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</si>
  <si>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Suscripción a periódicos y revistas, publicaciones y bases de datos</t>
  </si>
  <si>
    <t>La entidad no cuenta con suscripciones a publicaciones o bases de datos.</t>
  </si>
  <si>
    <t>No realizar suscripción a publicaciones o bases de datos utilizando la información pública</t>
  </si>
  <si>
    <t xml:space="preserve">Sostenibilidad ambiental
</t>
  </si>
  <si>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2024 / KW de energía consumidos vigencia 2023.
M3 de agua consumidos vigencia 2024 / M3 de agua consumidos vigencia 2023.</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</si>
  <si>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2024 / KW de energía consumidos vigencia 2024. M3 de agua consumidos vigencia 2024 / M3 de agua consumidos vigencia 2023.</t>
  </si>
  <si>
    <t>CONTROL DEL DOCUMENTO</t>
  </si>
  <si>
    <t>ELABORÓ</t>
  </si>
  <si>
    <t>REVISÓ</t>
  </si>
  <si>
    <t>APROBÓ</t>
  </si>
  <si>
    <r>
      <t>MONITOREO</t>
    </r>
    <r>
      <rPr>
        <sz val="14"/>
        <color theme="1"/>
        <rFont val="Arial Narrow"/>
        <family val="2"/>
      </rPr>
      <t xml:space="preserve"> (01 Enero a 31 diciembre 2024)</t>
    </r>
  </si>
  <si>
    <t>INDICADOR DE CUMPLIMIENTO 
(Acumulado/meta)</t>
  </si>
  <si>
    <t>Ejecución a Dic de 2024</t>
  </si>
  <si>
    <t>Reasignar tareas entre el personal de planta, para disminuir  la contratación por prestación de servicios profesionales y de apoyo  a la gestión.
Contratar Conectividad por AMP. (El contrato de Conectividad 2024, incremento en mas de 300% por falta del AMP que no se encontraba publicado).
Se renovó la infraestructura del DataCenter cambiando el aire acondicionado de precisión, la libreria y la SAN, por obsolescencia y daños, lo que ayuda en la reducción de los costos de la energia en la ART.
El contrato de alquiler de equipos tecnologicos, incremento en un 100% el valor de los equipos por , el ultimo contrato fue de 2022 con VF para 2023 y 2024.</t>
  </si>
  <si>
    <t>($4,495,916,746,12) Contratos de arrendamiento de inmuebles.
Solución Integrada para Sedes de la ART ($414,528,170) y 
($40,717,040) +190,801,268 Total $646,046,478.
Mobiliario Piso 41 Sede central y mobiliario regionales  $338,129,353 + $21,251,435 para un total de $359,380,788.
Ferretería 56,367,426,15 - GIT SERVICIOS ADMINISTRATIVOS. 
TOTAL GIT SERVICIOS ADMINISTRATIVOS- $5,557,711,438
Se realiza análisis y estudio para la renovación de las sedes de la ART., en el cuál se cambia de modelo de contratación para 5 sedes. (Apartadó; Buenaventura; Quibdó; Barrancabermeja; Santa Marta).
Las Sedes de Santamarta, Apartadó, Buenaventura, Quibdó, Barrancabermeja, Sincelejo, Tumaco, Florencia, Mocoa Ibagué, Cúcuta y Popayán, el recurso esta financiado por el FCP.</t>
  </si>
  <si>
    <t>La diferencia corresponde a pagos que teniendo en cuenta el objeto contractual no hacen parte de los criterios establecidos en el Decreto 0199 de 2024 en su artículo 5.  SG 0125 2024 ADQUISICION Y RENOVACION DE LA PLATAFORMA TECNOLOGICA DEL CENTRO DE DATOS DE LA AGENCIA DE RENOVACION DEL TERRITORIO ART A-02-01-01-004-005-02 por valor de $350,000,000.
Solo se incluye la OC 137193 SUMINISTRO DE HERRAMIENTAS ELEMENTOS ELECTRICOS TECNOLOGICOS DE FERRETERIA DE CERRAJERIA UTILIZADOS PARA REALIZAR EL MANTENIMIENTO PREVENTIVO Y CORRECTIVO DE BIENES MUEBLES E INMUEBLES DONDE OPERA LA ART EN SUS DIFERENTES SEDES por valor de $56,367,426,15</t>
  </si>
  <si>
    <t>Al cuarto trimestre del año se ha ejecutado la cuarta parte de los recursos y se evidencia cumplimiento de esta meta ya que aún quedan disponibles el 41% de la cifra propuesta. Se observó un incremento en la ejecución debido al seguimiento y monitoreo de los proyectos en los municipios PDET y los compromisos con los diferentes actores municipales, gubernamentales y las diferentes comunidades participantes, Teniendoen cuenta que para el último trimestre del año,  aumenta la frecuencia de los desplazamientos por los compromisos de las áreas misionales y de apoyo con el fin de establecer el cumplimiento de las misionalidad de la ART antes de finalizar la vigencia del 2024.</t>
  </si>
  <si>
    <t>Si bien se presentó un aumento en el gasto de viáticos básicamente con motivo de las comisiones reconocidas a funcionarios para apoyar la  actualización de los PATR (Planes de Acción de Transformación Regional).</t>
  </si>
  <si>
    <t>A-02-02-02-006-003-02: OTROS SERVICIOS DE ALOJAMIENTO Uso mal clasificado que corresponde a proveedores de servicio de aseo y cafetería, concepto no sujeto a Austeridad del Gasto, por valor de $114.969.688,82
Nota: El aumento en este ítem obedece al reconocimiento de viáticos por avance en el primer trimestre de la vigencia 2024. A continuación se detalla por rubro las comisiones pagadas por reconocimiento y por avance de acuerdo con el rubro.
El reporte de la vigencia 2024 se evidencia aumento con respecto al 2023 por valor de $47,075,418</t>
  </si>
  <si>
    <t>No hubo gasto</t>
  </si>
  <si>
    <t>Gasto de ($132,931,706) Contrato de TAC SG 0195 2023 -  en la vigencia 2024 y el pago de $10,753,961 por reserva presupuestal. Para un Total de $143,685,667.
Se aclara que en el primer trimestre del año 2023 la ART cuenta con el servicio de vigilancia, sin embargo, no registra pago en el periodo por ajuste de facturación. 
Para el año 2024 se realiza el pago de vigilancia de acuerdo a condiciones del contrato.</t>
  </si>
  <si>
    <t>($12,289,343 - Servicio de plan de datos Voz - SIm Card de Whatsapp corporativo) - GIT SERVICIOS ADMINISTRATIVOS.
Suministro de papelería $132,394,925). gastos por caja menor por valor de $467,830 Copias y Firma Digital. 
Para un TOTAL de $145,152,098 GIT SERVICIOS ADMINISTRATIVOS.</t>
  </si>
  <si>
    <t>El valor de este servicio refleja un aumento por el incremento en los precios del servicio y por cambio en la modalidad de contratación de varias sedes en las cuales el pago de lo servicios públicos se realiza con cargo a la ART. (Apartadó; Buenaventura; Quibdó; Barrancabermeja; Santa Marta) y no bajo la modalidad de llave en mano.
Periodos de pago de servicios Agua y energía, con posterioridad al mes de consumo.
Energía primer trimestre 75706,37 KW
Energía segundo Trimestre 61197,2 KW
Energía Tercer Trimestre 86749,18 KW
Energía cuarto Trimestre 78030,39 KW
Agua primer trimestre 878,62 m3
Agua segundo trimestre 754,05 m3
Agua tercer trimestre 816,84 m3
Agua cuarto trimestre 695,3 m3
Servicio público de alcantarillado</t>
  </si>
  <si>
    <t>Fuente: Reporte ejecución a 31 de diciembre de 2023 y  cuarto  semestre de 2024 Ministerio de Hacienda y Crédito Público</t>
  </si>
  <si>
    <t xml:space="preserve">A pesar de la la alta carga laboral sobretodo en la actualización de los PATR (Planes de Acción de Transformación Regional); se reasignaron ciertas tareas entre el personal de planta, y se logró un ahorro del 2% </t>
  </si>
  <si>
    <t>En cumplimiento de las políticas de austeridad del gasto, la ART ha implementado medidas para que los funcionarios directivos optimizen el uso de los vehiculos.</t>
  </si>
  <si>
    <t>En cumplimiento de las políticas de austeridad del gasto, la ART ha implementado medidas para que los funcionarios disfruten de los periodos de vacaciones causados.</t>
  </si>
  <si>
    <r>
      <t xml:space="preserve">Nombre: </t>
    </r>
    <r>
      <rPr>
        <sz val="12"/>
        <color theme="1"/>
        <rFont val="Arial Narrow"/>
        <family val="2"/>
      </rPr>
      <t>Germán Elías Romero cruz</t>
    </r>
    <r>
      <rPr>
        <b/>
        <sz val="12"/>
        <color theme="1"/>
        <rFont val="Arial Narrow"/>
        <family val="2"/>
      </rPr>
      <t xml:space="preserve">
Cargo: </t>
    </r>
    <r>
      <rPr>
        <sz val="12"/>
        <color theme="1"/>
        <rFont val="Arial Narrow"/>
        <family val="2"/>
      </rPr>
      <t>Coordinador GIT de Financiera</t>
    </r>
    <r>
      <rPr>
        <b/>
        <sz val="12"/>
        <color theme="1"/>
        <rFont val="Arial Narrow"/>
        <family val="2"/>
      </rPr>
      <t xml:space="preserve">
Fecha:</t>
    </r>
    <r>
      <rPr>
        <sz val="12"/>
        <color theme="1"/>
        <rFont val="Arial Narrow"/>
        <family val="2"/>
      </rPr>
      <t>14 de Febrero de 2025</t>
    </r>
  </si>
  <si>
    <r>
      <t xml:space="preserve">Nombre: </t>
    </r>
    <r>
      <rPr>
        <sz val="12"/>
        <color theme="1"/>
        <rFont val="Arial Narrow"/>
        <family val="2"/>
      </rPr>
      <t>Adriana del Carmen Oviedo Lozada</t>
    </r>
    <r>
      <rPr>
        <b/>
        <sz val="12"/>
        <color theme="1"/>
        <rFont val="Arial Narrow"/>
        <family val="2"/>
      </rPr>
      <t xml:space="preserve">
Cargo: </t>
    </r>
    <r>
      <rPr>
        <sz val="12"/>
        <color theme="1"/>
        <rFont val="Arial Narrow"/>
        <family val="2"/>
      </rPr>
      <t xml:space="preserve">Secretaria General </t>
    </r>
    <r>
      <rPr>
        <b/>
        <sz val="12"/>
        <color theme="1"/>
        <rFont val="Arial Narrow"/>
        <family val="2"/>
      </rPr>
      <t xml:space="preserve">
Fecha: </t>
    </r>
    <r>
      <rPr>
        <sz val="12"/>
        <color theme="1"/>
        <rFont val="Arial Narrow"/>
        <family val="2"/>
      </rPr>
      <t>28 de Febrero  de 2025</t>
    </r>
  </si>
  <si>
    <r>
      <t>Nombre:</t>
    </r>
    <r>
      <rPr>
        <sz val="12"/>
        <color theme="1"/>
        <rFont val="Arial Narrow"/>
        <family val="2"/>
      </rPr>
      <t xml:space="preserve"> Yuly Alexandra Vargas Bravo</t>
    </r>
    <r>
      <rPr>
        <b/>
        <sz val="12"/>
        <color theme="1"/>
        <rFont val="Arial Narrow"/>
        <family val="2"/>
      </rPr>
      <t xml:space="preserve">
Cargo: </t>
    </r>
    <r>
      <rPr>
        <sz val="12"/>
        <color theme="1"/>
        <rFont val="Arial Narrow"/>
        <family val="2"/>
      </rPr>
      <t>Contratista</t>
    </r>
    <r>
      <rPr>
        <b/>
        <sz val="12"/>
        <color theme="1"/>
        <rFont val="Arial Narrow"/>
        <family val="2"/>
      </rPr>
      <t xml:space="preserve">
Fecha: </t>
    </r>
    <r>
      <rPr>
        <sz val="12"/>
        <color theme="1"/>
        <rFont val="Arial Narrow"/>
        <family val="2"/>
      </rPr>
      <t>14 de Febrero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</si>
</sst>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F800]dddd\,\ mmmm\ dd\,\ yyyy"/>
    <numFmt numFmtId="167" formatCode="_-&quot;$&quot;\ * #,##0_-;\-&quot;$&quot;\ * #,##0_-;_-&quot;$&quot;\ * &quot;-&quot;??_-;_-@_-"/>
  </numFmts>
  <fonts count="15" x14ac:knownFonts="1">
    <font>
      <sz val="11"/>
      <color theme="1"/>
      <name val="Aptos Narrow"/>
      <family val="2"/>
      <scheme val="minor"/>
    </font>
    <font>
      <sz val="11"/>
      <color theme="1"/>
      <name val="Aptos Narrow"/>
      <family val="2"/>
      <scheme val="minor"/>
    </font>
    <font>
      <sz val="12"/>
      <color theme="1"/>
      <name val="Arial Narrow"/>
      <family val="2"/>
    </font>
    <font>
      <b/>
      <sz val="12"/>
      <color theme="1"/>
      <name val="Arial Narrow"/>
      <family val="2"/>
    </font>
    <font>
      <b/>
      <sz val="12"/>
      <name val="Arial"/>
      <family val="2"/>
    </font>
    <font>
      <b/>
      <sz val="12"/>
      <name val="Arial Narrow"/>
      <family val="2"/>
    </font>
    <font>
      <sz val="12"/>
      <name val="Arial Narrow"/>
      <family val="2"/>
    </font>
    <font>
      <b/>
      <sz val="12"/>
      <color theme="0"/>
      <name val="Arial Narrow"/>
      <family val="2"/>
    </font>
    <font>
      <b/>
      <sz val="14"/>
      <name val="Arial Narrow"/>
      <family val="2"/>
    </font>
    <font>
      <b/>
      <sz val="14"/>
      <color theme="1"/>
      <name val="Arial Narrow"/>
      <family val="2"/>
    </font>
    <font>
      <sz val="14"/>
      <color theme="1"/>
      <name val="Arial Narrow"/>
      <family val="2"/>
    </font>
    <font>
      <sz val="14"/>
      <color theme="0"/>
      <name val="Arial Narrow"/>
      <family val="2"/>
    </font>
    <font>
      <sz val="14"/>
      <color theme="2" tint="-0.499984740745262"/>
      <name val="Arial Narrow"/>
      <family val="2"/>
    </font>
    <font>
      <sz val="12"/>
      <color rgb="FFFF0000"/>
      <name val="Arial Narrow"/>
      <family val="2"/>
    </font>
    <font>
      <sz val="12"/>
      <color theme="0"/>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2F2F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2" fillId="2" borderId="0" xfId="0" applyFont="1" applyFill="1" applyProtection="1">
      <protection locked="0"/>
    </xf>
    <xf numFmtId="0" fontId="3" fillId="2" borderId="0" xfId="0" applyFont="1" applyFill="1" applyProtection="1">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0" fillId="0" borderId="3" xfId="0" applyBorder="1" applyProtection="1">
      <protection locked="0"/>
    </xf>
    <xf numFmtId="0" fontId="3" fillId="2" borderId="3"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6" fillId="2" borderId="0" xfId="0" applyFont="1" applyFill="1" applyAlignment="1" applyProtection="1">
      <alignment vertical="center" wrapText="1"/>
      <protection locked="0"/>
    </xf>
    <xf numFmtId="0" fontId="2"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2" fillId="0" borderId="18" xfId="0" applyFont="1" applyBorder="1" applyProtection="1">
      <protection locked="0"/>
    </xf>
    <xf numFmtId="0" fontId="2" fillId="0" borderId="19" xfId="0" applyFont="1" applyBorder="1" applyProtection="1">
      <protection locked="0"/>
    </xf>
    <xf numFmtId="0" fontId="3" fillId="0" borderId="19" xfId="0" applyFont="1" applyBorder="1" applyProtection="1">
      <protection locked="0"/>
    </xf>
    <xf numFmtId="0" fontId="2" fillId="0" borderId="20" xfId="0" applyFont="1" applyBorder="1" applyProtection="1">
      <protection locked="0"/>
    </xf>
    <xf numFmtId="0" fontId="7" fillId="2" borderId="0" xfId="0" applyFont="1" applyFill="1" applyAlignment="1" applyProtection="1">
      <alignment horizontal="left" vertical="center" wrapText="1"/>
      <protection locked="0"/>
    </xf>
    <xf numFmtId="164" fontId="2" fillId="2" borderId="0" xfId="0" applyNumberFormat="1" applyFont="1" applyFill="1" applyAlignment="1" applyProtection="1">
      <alignment horizontal="justify" vertical="top" wrapText="1"/>
      <protection locked="0"/>
    </xf>
    <xf numFmtId="164" fontId="3" fillId="2" borderId="0" xfId="0" applyNumberFormat="1" applyFont="1" applyFill="1" applyAlignment="1" applyProtection="1">
      <alignment horizontal="justify" vertical="top" wrapText="1"/>
      <protection locked="0"/>
    </xf>
    <xf numFmtId="0" fontId="8" fillId="3" borderId="1" xfId="0" applyFont="1" applyFill="1" applyBorder="1" applyAlignment="1" applyProtection="1">
      <alignment horizontal="center" vertical="center" wrapText="1"/>
      <protection locked="0"/>
    </xf>
    <xf numFmtId="0" fontId="10" fillId="2" borderId="0" xfId="0" applyFont="1" applyFill="1" applyProtection="1">
      <protection locked="0"/>
    </xf>
    <xf numFmtId="0" fontId="11" fillId="0" borderId="0" xfId="0" applyFont="1" applyAlignment="1" applyProtection="1">
      <alignment vertical="center" wrapText="1"/>
      <protection locked="0"/>
    </xf>
    <xf numFmtId="0" fontId="8" fillId="6" borderId="1"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4" borderId="1" xfId="0" applyFont="1" applyFill="1" applyBorder="1" applyAlignment="1" applyProtection="1">
      <alignment horizontal="justify" vertical="top" wrapText="1"/>
      <protection locked="0"/>
    </xf>
    <xf numFmtId="10" fontId="13" fillId="4" borderId="1" xfId="0" applyNumberFormat="1"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2" fillId="0" borderId="0" xfId="0" applyFont="1" applyAlignment="1" applyProtection="1">
      <alignment vertical="top"/>
      <protection locked="0"/>
    </xf>
    <xf numFmtId="0" fontId="2" fillId="4" borderId="1" xfId="0" applyFont="1" applyFill="1" applyBorder="1" applyAlignment="1" applyProtection="1">
      <alignment vertical="top" wrapText="1"/>
      <protection locked="0"/>
    </xf>
    <xf numFmtId="0" fontId="2" fillId="4" borderId="1" xfId="0" applyFont="1" applyFill="1" applyBorder="1" applyAlignment="1" applyProtection="1">
      <alignment vertical="top"/>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top"/>
      <protection locked="0"/>
    </xf>
    <xf numFmtId="0" fontId="3" fillId="0" borderId="0" xfId="0" applyFont="1" applyProtection="1">
      <protection locked="0"/>
    </xf>
    <xf numFmtId="0" fontId="5" fillId="3" borderId="11"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4" fillId="2" borderId="0" xfId="0" applyFont="1" applyFill="1" applyAlignment="1">
      <alignment horizontal="center" vertical="top" wrapText="1"/>
    </xf>
    <xf numFmtId="0" fontId="5" fillId="2" borderId="1" xfId="0" applyFont="1" applyFill="1" applyBorder="1" applyAlignment="1">
      <alignment horizontal="center" vertical="top" wrapText="1"/>
    </xf>
    <xf numFmtId="0" fontId="6" fillId="4" borderId="1" xfId="0" applyFont="1" applyFill="1" applyBorder="1" applyAlignment="1">
      <alignment horizontal="justify" vertical="top" wrapText="1"/>
    </xf>
    <xf numFmtId="0" fontId="6" fillId="2" borderId="1" xfId="0" applyFont="1" applyFill="1" applyBorder="1" applyAlignment="1">
      <alignment horizontal="justify" vertical="top" wrapText="1"/>
    </xf>
    <xf numFmtId="9"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0" fontId="5" fillId="6" borderId="1" xfId="0" applyNumberFormat="1" applyFont="1" applyFill="1" applyBorder="1" applyAlignment="1">
      <alignment horizontal="center" vertical="top" wrapText="1"/>
    </xf>
    <xf numFmtId="10" fontId="5" fillId="2" borderId="1" xfId="0" applyNumberFormat="1" applyFont="1" applyFill="1" applyBorder="1" applyAlignment="1">
      <alignment horizontal="center" vertical="top" wrapText="1"/>
    </xf>
    <xf numFmtId="10" fontId="5" fillId="5" borderId="1" xfId="0" applyNumberFormat="1" applyFont="1" applyFill="1" applyBorder="1" applyAlignment="1">
      <alignment horizontal="center" vertical="top" wrapText="1"/>
    </xf>
    <xf numFmtId="0" fontId="2" fillId="0" borderId="0" xfId="0" applyFont="1" applyAlignment="1">
      <alignment vertical="top"/>
    </xf>
    <xf numFmtId="0" fontId="6" fillId="0" borderId="1" xfId="0" applyFont="1" applyBorder="1" applyAlignment="1">
      <alignment horizontal="justify" vertical="top" wrapText="1"/>
    </xf>
    <xf numFmtId="0" fontId="6" fillId="0" borderId="1" xfId="0" applyFont="1" applyBorder="1" applyAlignment="1">
      <alignment horizontal="center" vertical="top" wrapText="1"/>
    </xf>
    <xf numFmtId="0" fontId="6" fillId="7" borderId="14" xfId="0" applyFont="1" applyFill="1" applyBorder="1" applyAlignment="1">
      <alignment horizontal="justify" vertical="top" wrapText="1"/>
    </xf>
    <xf numFmtId="9" fontId="6" fillId="2" borderId="1" xfId="0" applyNumberFormat="1" applyFont="1" applyFill="1" applyBorder="1" applyAlignment="1">
      <alignment horizontal="justify" vertical="top" wrapText="1"/>
    </xf>
    <xf numFmtId="10" fontId="5" fillId="6" borderId="1" xfId="2" applyNumberFormat="1" applyFont="1" applyFill="1" applyBorder="1" applyAlignment="1" applyProtection="1">
      <alignment horizontal="center" vertical="top" wrapText="1"/>
    </xf>
    <xf numFmtId="9" fontId="5" fillId="6" borderId="1" xfId="2" applyFont="1" applyFill="1" applyBorder="1" applyAlignment="1" applyProtection="1">
      <alignment horizontal="center" vertical="top" wrapText="1"/>
    </xf>
    <xf numFmtId="9" fontId="13" fillId="2" borderId="0" xfId="2" applyFont="1" applyFill="1" applyAlignment="1" applyProtection="1">
      <alignment horizontal="center" vertical="top" wrapText="1"/>
      <protection locked="0"/>
    </xf>
    <xf numFmtId="9" fontId="5" fillId="6" borderId="1" xfId="0" applyNumberFormat="1" applyFont="1" applyFill="1" applyBorder="1" applyAlignment="1">
      <alignment horizontal="center" vertical="top" wrapText="1"/>
    </xf>
    <xf numFmtId="167" fontId="6" fillId="4" borderId="1" xfId="1" applyNumberFormat="1" applyFont="1" applyFill="1" applyBorder="1" applyAlignment="1" applyProtection="1">
      <alignment horizontal="center" vertical="top" wrapText="1"/>
      <protection locked="0"/>
    </xf>
    <xf numFmtId="9" fontId="5" fillId="6" borderId="1" xfId="2" applyFont="1" applyFill="1" applyBorder="1" applyAlignment="1">
      <alignment horizontal="center" vertical="top" wrapText="1"/>
    </xf>
    <xf numFmtId="10" fontId="6" fillId="4" borderId="1" xfId="2" applyNumberFormat="1" applyFont="1" applyFill="1" applyBorder="1" applyAlignment="1" applyProtection="1">
      <alignment horizontal="justify" vertical="top" wrapText="1"/>
      <protection locked="0"/>
    </xf>
    <xf numFmtId="167" fontId="6" fillId="4" borderId="1" xfId="1" applyNumberFormat="1" applyFont="1" applyFill="1" applyBorder="1" applyAlignment="1">
      <alignment horizontal="center" vertical="top" wrapText="1"/>
    </xf>
    <xf numFmtId="0" fontId="6" fillId="4" borderId="17" xfId="0" applyFont="1" applyFill="1" applyBorder="1" applyAlignment="1" applyProtection="1">
      <alignment horizontal="center" vertical="top" wrapText="1"/>
      <protection locked="0"/>
    </xf>
    <xf numFmtId="0" fontId="6" fillId="4" borderId="21" xfId="0" applyFont="1" applyFill="1" applyBorder="1" applyAlignment="1" applyProtection="1">
      <alignment horizontal="left" vertical="top" wrapText="1"/>
      <protection locked="0"/>
    </xf>
    <xf numFmtId="9" fontId="6" fillId="2" borderId="1" xfId="0" applyNumberFormat="1" applyFont="1" applyFill="1" applyBorder="1" applyAlignment="1">
      <alignment horizontal="center" vertical="center" wrapText="1"/>
    </xf>
    <xf numFmtId="167" fontId="6" fillId="4" borderId="1" xfId="1" applyNumberFormat="1" applyFont="1" applyFill="1" applyBorder="1" applyAlignment="1">
      <alignment horizontal="center" vertical="center" wrapText="1"/>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2" fillId="4" borderId="21" xfId="0" applyFont="1" applyFill="1" applyBorder="1" applyAlignment="1" applyProtection="1">
      <alignment horizontal="center" vertical="top"/>
      <protection locked="0"/>
    </xf>
    <xf numFmtId="0" fontId="2" fillId="4" borderId="17" xfId="0" applyFont="1" applyFill="1" applyBorder="1" applyAlignment="1" applyProtection="1">
      <alignment horizontal="center" vertical="top"/>
      <protection locked="0"/>
    </xf>
    <xf numFmtId="0" fontId="2" fillId="0" borderId="0" xfId="0" applyFont="1" applyAlignment="1" applyProtection="1">
      <alignment horizontal="left"/>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top" wrapText="1"/>
      <protection locked="0"/>
    </xf>
    <xf numFmtId="164" fontId="9" fillId="5" borderId="21" xfId="0" applyNumberFormat="1" applyFont="1" applyFill="1" applyBorder="1" applyAlignment="1" applyProtection="1">
      <alignment horizontal="center" vertical="center" wrapText="1"/>
      <protection locked="0"/>
    </xf>
    <xf numFmtId="164" fontId="9" fillId="5" borderId="16" xfId="0" applyNumberFormat="1" applyFont="1" applyFill="1" applyBorder="1" applyAlignment="1" applyProtection="1">
      <alignment horizontal="center" vertical="center" wrapText="1"/>
      <protection locked="0"/>
    </xf>
    <xf numFmtId="164" fontId="9" fillId="5" borderId="17"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167" fontId="6" fillId="4" borderId="21" xfId="1" applyNumberFormat="1" applyFont="1" applyFill="1" applyBorder="1" applyAlignment="1">
      <alignment horizontal="center" vertical="top" wrapText="1"/>
    </xf>
    <xf numFmtId="167" fontId="6" fillId="4" borderId="17" xfId="1" applyNumberFormat="1" applyFont="1" applyFill="1" applyBorder="1" applyAlignment="1">
      <alignment horizontal="center" vertical="top" wrapText="1"/>
    </xf>
    <xf numFmtId="167" fontId="6" fillId="4" borderId="21" xfId="1" applyNumberFormat="1" applyFont="1" applyFill="1" applyBorder="1" applyAlignment="1" applyProtection="1">
      <alignment horizontal="center" vertical="top" wrapText="1"/>
      <protection locked="0"/>
    </xf>
    <xf numFmtId="167" fontId="6" fillId="4" borderId="17" xfId="1" applyNumberFormat="1" applyFont="1" applyFill="1" applyBorder="1" applyAlignment="1" applyProtection="1">
      <alignment horizontal="center" vertical="top" wrapText="1"/>
      <protection locked="0"/>
    </xf>
    <xf numFmtId="10" fontId="5" fillId="6" borderId="21" xfId="0" applyNumberFormat="1" applyFont="1" applyFill="1" applyBorder="1" applyAlignment="1">
      <alignment horizontal="center" vertical="top" wrapText="1"/>
    </xf>
    <xf numFmtId="10" fontId="5" fillId="6" borderId="17" xfId="0" applyNumberFormat="1" applyFont="1" applyFill="1" applyBorder="1" applyAlignment="1">
      <alignment horizontal="center" vertical="top" wrapText="1"/>
    </xf>
    <xf numFmtId="10" fontId="5" fillId="2" borderId="21" xfId="0" applyNumberFormat="1" applyFont="1" applyFill="1" applyBorder="1" applyAlignment="1">
      <alignment horizontal="center" vertical="top" wrapText="1"/>
    </xf>
    <xf numFmtId="10" fontId="5" fillId="2" borderId="17" xfId="0" applyNumberFormat="1" applyFont="1" applyFill="1" applyBorder="1" applyAlignment="1">
      <alignment horizontal="center" vertical="top" wrapText="1"/>
    </xf>
    <xf numFmtId="10" fontId="5" fillId="5" borderId="21" xfId="0" applyNumberFormat="1" applyFont="1" applyFill="1" applyBorder="1" applyAlignment="1">
      <alignment horizontal="center" vertical="top" wrapText="1"/>
    </xf>
    <xf numFmtId="10" fontId="5" fillId="5" borderId="17" xfId="0" applyNumberFormat="1" applyFont="1" applyFill="1" applyBorder="1" applyAlignment="1">
      <alignment horizontal="center" vertical="top" wrapText="1"/>
    </xf>
    <xf numFmtId="0" fontId="6" fillId="4" borderId="2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14" fontId="6" fillId="0" borderId="21" xfId="0" applyNumberFormat="1" applyFont="1" applyBorder="1" applyAlignment="1">
      <alignment horizontal="center" vertical="center" wrapText="1"/>
    </xf>
    <xf numFmtId="14" fontId="6" fillId="0" borderId="17" xfId="0" applyNumberFormat="1" applyFont="1" applyBorder="1" applyAlignment="1">
      <alignment horizontal="center" vertical="center" wrapText="1"/>
    </xf>
    <xf numFmtId="14" fontId="6" fillId="2" borderId="21" xfId="0" applyNumberFormat="1" applyFont="1" applyFill="1" applyBorder="1" applyAlignment="1">
      <alignment horizontal="center" vertical="center" wrapText="1"/>
    </xf>
    <xf numFmtId="14" fontId="6" fillId="2" borderId="17" xfId="0" applyNumberFormat="1"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17" xfId="0" applyFont="1" applyFill="1" applyBorder="1" applyAlignment="1">
      <alignment horizontal="left" vertical="center" wrapText="1"/>
    </xf>
    <xf numFmtId="167" fontId="6" fillId="4" borderId="21" xfId="1" applyNumberFormat="1" applyFont="1" applyFill="1" applyBorder="1" applyAlignment="1" applyProtection="1">
      <alignment horizontal="center" vertical="center" wrapText="1"/>
      <protection locked="0"/>
    </xf>
    <xf numFmtId="167" fontId="6" fillId="4" borderId="17" xfId="1" applyNumberFormat="1" applyFont="1" applyFill="1" applyBorder="1" applyAlignment="1" applyProtection="1">
      <alignment horizontal="center" vertical="center" wrapText="1"/>
      <protection locked="0"/>
    </xf>
    <xf numFmtId="9" fontId="5" fillId="6" borderId="21" xfId="2" applyFont="1" applyFill="1" applyBorder="1" applyAlignment="1">
      <alignment horizontal="center" vertical="center" wrapText="1"/>
    </xf>
    <xf numFmtId="9" fontId="5" fillId="6" borderId="17" xfId="2" applyFont="1" applyFill="1" applyBorder="1" applyAlignment="1">
      <alignment horizontal="center" vertical="center" wrapText="1"/>
    </xf>
    <xf numFmtId="0" fontId="6" fillId="4" borderId="21" xfId="0" applyFont="1" applyFill="1" applyBorder="1" applyAlignment="1" applyProtection="1">
      <alignment horizontal="center" vertical="top" wrapText="1"/>
      <protection locked="0"/>
    </xf>
    <xf numFmtId="0" fontId="6" fillId="4" borderId="17" xfId="0" applyFont="1" applyFill="1" applyBorder="1" applyAlignment="1" applyProtection="1">
      <alignment horizontal="center" vertical="top"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82517</xdr:colOff>
      <xdr:row>1</xdr:row>
      <xdr:rowOff>112058</xdr:rowOff>
    </xdr:from>
    <xdr:to>
      <xdr:col>2</xdr:col>
      <xdr:colOff>1610593</xdr:colOff>
      <xdr:row>3</xdr:row>
      <xdr:rowOff>88578</xdr:rowOff>
    </xdr:to>
    <xdr:pic>
      <xdr:nvPicPr>
        <xdr:cNvPr id="2" name="image_0">
          <a:extLst>
            <a:ext uri="{FF2B5EF4-FFF2-40B4-BE49-F238E27FC236}">
              <a16:creationId xmlns:a16="http://schemas.microsoft.com/office/drawing/2014/main" id="{708184D8-BE8B-4799-BCDA-D92B1497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867" y="312083"/>
          <a:ext cx="1528076" cy="131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ndira Burbano Montenegro" id="{8F5CC023-DF6F-4299-962C-E2E465789B19}" userId="S::Indira.Burbano@renovacionterritorio.gov.co::93131af3-7ae0-4129-a6fd-4c26574159fb" providerId="AD"/>
  <person displayName="Franklin Hernan Arevalo Guerrero" id="{62FC4C34-F732-40D9-872C-8E7EA1446E14}" userId="S::franklin.arevalo@renovacionterritorio.gov.co::33732e1e-42e7-455c-ac5b-2f74ffbdee8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36" dT="2024-03-22T15:49:06.75" personId="{8F5CC023-DF6F-4299-962C-E2E465789B19}" id="{222ABF69-4190-444F-A11D-EB0CF58B2EA2}">
    <text>Corresponde a los ítem de consumo de energía y de agua.</text>
  </threadedComment>
  <threadedComment ref="L36" dT="2025-02-11T15:52:30.83" personId="{62FC4C34-F732-40D9-872C-8E7EA1446E14}" id="{A864B963-ED3E-496B-B285-2617A0D88FC7}">
    <text xml:space="preserve">341121485.91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2555-BAE8-4567-97DA-E1FBCAD8D837}">
  <dimension ref="A1:S56"/>
  <sheetViews>
    <sheetView showGridLines="0" tabSelected="1" topLeftCell="A24" zoomScale="70" zoomScaleNormal="70" workbookViewId="0">
      <selection activeCell="L22" sqref="L22:L36"/>
    </sheetView>
  </sheetViews>
  <sheetFormatPr baseColWidth="10" defaultColWidth="11.42578125" defaultRowHeight="15.75" x14ac:dyDescent="0.25"/>
  <cols>
    <col min="1" max="1" width="7.5703125" style="5" customWidth="1"/>
    <col min="2" max="2" width="11.5703125" style="5" customWidth="1"/>
    <col min="3" max="3" width="40.7109375" style="5" customWidth="1"/>
    <col min="4" max="4" width="61.5703125" style="5" customWidth="1"/>
    <col min="5" max="5" width="24.42578125" style="5" customWidth="1"/>
    <col min="6" max="6" width="24.28515625" style="5" customWidth="1"/>
    <col min="7" max="7" width="25" style="40" customWidth="1"/>
    <col min="8" max="8" width="18.7109375" style="5" customWidth="1"/>
    <col min="9" max="9" width="55" style="5" customWidth="1"/>
    <col min="10" max="10" width="22.42578125" style="5" customWidth="1"/>
    <col min="11" max="11" width="24" style="5" customWidth="1"/>
    <col min="12" max="12" width="23.140625" style="5" customWidth="1"/>
    <col min="13" max="13" width="26" style="5" customWidth="1"/>
    <col min="14" max="14" width="51.140625" style="5" customWidth="1"/>
    <col min="15" max="15" width="37.42578125" style="5" customWidth="1"/>
    <col min="16" max="16" width="35.28515625" style="5" customWidth="1"/>
    <col min="17" max="17" width="46.5703125" style="6" customWidth="1"/>
    <col min="18" max="18" width="11.42578125" style="5"/>
    <col min="19" max="19" width="20.28515625" style="5" customWidth="1"/>
    <col min="20" max="16384" width="11.42578125" style="5"/>
  </cols>
  <sheetData>
    <row r="1" spans="2:17" s="1" customFormat="1" x14ac:dyDescent="0.25">
      <c r="G1" s="2"/>
      <c r="Q1" s="3"/>
    </row>
    <row r="2" spans="2:17" ht="48.75" customHeight="1" x14ac:dyDescent="0.25">
      <c r="B2" s="107"/>
      <c r="C2" s="107"/>
      <c r="D2" s="109" t="s">
        <v>0</v>
      </c>
      <c r="E2" s="110"/>
      <c r="F2" s="110"/>
      <c r="G2" s="110"/>
      <c r="H2" s="110"/>
      <c r="I2" s="110"/>
      <c r="J2" s="110"/>
      <c r="K2" s="110"/>
      <c r="L2" s="110"/>
      <c r="M2" s="110"/>
      <c r="N2" s="111"/>
      <c r="O2" s="4"/>
    </row>
    <row r="3" spans="2:17" ht="56.45" customHeight="1" x14ac:dyDescent="0.25">
      <c r="B3" s="107"/>
      <c r="C3" s="107"/>
      <c r="D3" s="112" t="s">
        <v>1</v>
      </c>
      <c r="E3" s="113"/>
      <c r="F3" s="113"/>
      <c r="G3" s="113"/>
      <c r="H3" s="113"/>
      <c r="I3" s="113"/>
      <c r="J3" s="113"/>
      <c r="K3" s="113"/>
      <c r="L3" s="113"/>
      <c r="M3" s="113"/>
      <c r="N3" s="114"/>
      <c r="O3" s="4"/>
    </row>
    <row r="4" spans="2:17" ht="16.5" thickBot="1" x14ac:dyDescent="0.3">
      <c r="B4" s="108"/>
      <c r="C4" s="108"/>
      <c r="D4" s="115" t="s">
        <v>2</v>
      </c>
      <c r="E4" s="116"/>
      <c r="F4" s="116"/>
      <c r="G4" s="116"/>
      <c r="H4" s="116"/>
      <c r="I4" s="116"/>
      <c r="J4" s="116"/>
      <c r="K4" s="116"/>
      <c r="L4" s="116"/>
      <c r="M4" s="116"/>
      <c r="N4" s="117"/>
      <c r="O4" s="4"/>
    </row>
    <row r="5" spans="2:17" ht="16.5" thickTop="1" x14ac:dyDescent="0.25">
      <c r="B5" s="1"/>
      <c r="C5" s="1"/>
      <c r="D5" s="1"/>
      <c r="E5" s="1"/>
      <c r="F5" s="1"/>
      <c r="G5" s="2"/>
      <c r="H5" s="1"/>
      <c r="I5" s="1"/>
      <c r="J5" s="1"/>
      <c r="K5" s="1"/>
      <c r="L5" s="1"/>
      <c r="M5" s="1"/>
      <c r="N5" s="1"/>
      <c r="O5" s="1"/>
    </row>
    <row r="6" spans="2:17" x14ac:dyDescent="0.25">
      <c r="B6" s="7"/>
      <c r="C6" s="8"/>
      <c r="D6" s="9"/>
      <c r="E6" s="8"/>
      <c r="F6" s="8"/>
      <c r="G6" s="10"/>
      <c r="H6" s="8"/>
      <c r="I6" s="8"/>
      <c r="J6" s="8"/>
      <c r="K6" s="8"/>
      <c r="L6" s="8"/>
      <c r="M6" s="8"/>
      <c r="N6" s="11"/>
      <c r="O6" s="1"/>
    </row>
    <row r="7" spans="2:17" x14ac:dyDescent="0.25">
      <c r="B7" s="12"/>
      <c r="C7" s="1"/>
      <c r="D7" s="1"/>
      <c r="E7" s="1"/>
      <c r="F7" s="1"/>
      <c r="G7" s="2"/>
      <c r="H7" s="1"/>
      <c r="I7" s="1"/>
      <c r="J7" s="1"/>
      <c r="K7" s="1"/>
      <c r="L7" s="1"/>
      <c r="M7" s="1"/>
      <c r="N7" s="13"/>
      <c r="O7" s="1"/>
    </row>
    <row r="8" spans="2:17" x14ac:dyDescent="0.25">
      <c r="B8" s="12"/>
      <c r="C8" s="41" t="s">
        <v>3</v>
      </c>
      <c r="D8" s="90" t="s">
        <v>4</v>
      </c>
      <c r="E8" s="91"/>
      <c r="F8" s="92"/>
      <c r="G8" s="42" t="s">
        <v>5</v>
      </c>
      <c r="H8" s="43">
        <v>2024</v>
      </c>
      <c r="I8" s="44"/>
      <c r="J8" s="44"/>
      <c r="K8" s="44"/>
      <c r="L8" s="44"/>
      <c r="M8" s="44"/>
      <c r="N8" s="45"/>
      <c r="O8" s="14"/>
    </row>
    <row r="9" spans="2:17" ht="52.9" customHeight="1" x14ac:dyDescent="0.25">
      <c r="B9" s="12"/>
      <c r="C9" s="46" t="s">
        <v>6</v>
      </c>
      <c r="D9" s="118" t="s">
        <v>7</v>
      </c>
      <c r="E9" s="118"/>
      <c r="F9" s="118"/>
      <c r="G9" s="118"/>
      <c r="H9" s="118"/>
      <c r="I9" s="118"/>
      <c r="J9" s="118"/>
      <c r="K9" s="118"/>
      <c r="L9" s="118"/>
      <c r="M9" s="118"/>
      <c r="N9" s="118"/>
      <c r="O9" s="15"/>
    </row>
    <row r="10" spans="2:17" ht="151.5" customHeight="1" x14ac:dyDescent="0.25">
      <c r="B10" s="12"/>
      <c r="C10" s="46" t="s">
        <v>8</v>
      </c>
      <c r="D10" s="90" t="s">
        <v>9</v>
      </c>
      <c r="E10" s="91"/>
      <c r="F10" s="91"/>
      <c r="G10" s="91"/>
      <c r="H10" s="91"/>
      <c r="I10" s="91"/>
      <c r="J10" s="91"/>
      <c r="K10" s="91"/>
      <c r="L10" s="91"/>
      <c r="M10" s="91"/>
      <c r="N10" s="92"/>
      <c r="O10" s="16"/>
    </row>
    <row r="11" spans="2:17" ht="34.5" customHeight="1" x14ac:dyDescent="0.25">
      <c r="B11" s="12"/>
      <c r="C11" s="47" t="s">
        <v>10</v>
      </c>
      <c r="D11" s="90" t="s">
        <v>11</v>
      </c>
      <c r="E11" s="91"/>
      <c r="F11" s="91"/>
      <c r="G11" s="91"/>
      <c r="H11" s="91"/>
      <c r="I11" s="91"/>
      <c r="J11" s="91"/>
      <c r="K11" s="91"/>
      <c r="L11" s="91"/>
      <c r="M11" s="91"/>
      <c r="N11" s="92"/>
      <c r="O11" s="16"/>
    </row>
    <row r="12" spans="2:17" ht="27.75" customHeight="1" x14ac:dyDescent="0.25">
      <c r="B12" s="12"/>
      <c r="C12" s="48" t="s">
        <v>12</v>
      </c>
      <c r="D12" s="90" t="s">
        <v>13</v>
      </c>
      <c r="E12" s="91"/>
      <c r="F12" s="91"/>
      <c r="G12" s="91"/>
      <c r="H12" s="91"/>
      <c r="I12" s="91"/>
      <c r="J12" s="91"/>
      <c r="K12" s="91"/>
      <c r="L12" s="91"/>
      <c r="M12" s="91"/>
      <c r="N12" s="92"/>
      <c r="O12" s="16"/>
    </row>
    <row r="13" spans="2:17" ht="29.25" customHeight="1" x14ac:dyDescent="0.25">
      <c r="B13" s="12"/>
      <c r="C13" s="48" t="s">
        <v>14</v>
      </c>
      <c r="D13" s="90" t="s">
        <v>15</v>
      </c>
      <c r="E13" s="91"/>
      <c r="F13" s="91"/>
      <c r="G13" s="91"/>
      <c r="H13" s="91"/>
      <c r="I13" s="91"/>
      <c r="J13" s="91"/>
      <c r="K13" s="91"/>
      <c r="L13" s="91"/>
      <c r="M13" s="91"/>
      <c r="N13" s="92"/>
      <c r="O13" s="16"/>
    </row>
    <row r="14" spans="2:17" ht="40.5" customHeight="1" x14ac:dyDescent="0.25">
      <c r="B14" s="12"/>
      <c r="C14" s="48" t="s">
        <v>16</v>
      </c>
      <c r="D14" s="90" t="s">
        <v>17</v>
      </c>
      <c r="E14" s="91"/>
      <c r="F14" s="91"/>
      <c r="G14" s="91"/>
      <c r="H14" s="91"/>
      <c r="I14" s="91"/>
      <c r="J14" s="91"/>
      <c r="K14" s="91"/>
      <c r="L14" s="91"/>
      <c r="M14" s="91"/>
      <c r="N14" s="92"/>
      <c r="O14" s="16"/>
    </row>
    <row r="15" spans="2:17" ht="29.25" customHeight="1" x14ac:dyDescent="0.25">
      <c r="B15" s="12"/>
      <c r="C15" s="49" t="s">
        <v>18</v>
      </c>
      <c r="D15" s="90" t="s">
        <v>19</v>
      </c>
      <c r="E15" s="91"/>
      <c r="F15" s="91"/>
      <c r="G15" s="91"/>
      <c r="H15" s="91"/>
      <c r="I15" s="91"/>
      <c r="J15" s="91"/>
      <c r="K15" s="91"/>
      <c r="L15" s="91"/>
      <c r="M15" s="91"/>
      <c r="N15" s="92"/>
      <c r="O15" s="16"/>
    </row>
    <row r="16" spans="2:17" ht="34.5" customHeight="1" x14ac:dyDescent="0.25">
      <c r="B16" s="12"/>
      <c r="C16" s="48" t="s">
        <v>20</v>
      </c>
      <c r="D16" s="90" t="s">
        <v>21</v>
      </c>
      <c r="E16" s="91"/>
      <c r="F16" s="91"/>
      <c r="G16" s="91"/>
      <c r="H16" s="91"/>
      <c r="I16" s="91"/>
      <c r="J16" s="91"/>
      <c r="K16" s="91"/>
      <c r="L16" s="91"/>
      <c r="M16" s="91"/>
      <c r="N16" s="92"/>
      <c r="O16" s="17"/>
    </row>
    <row r="17" spans="1:19" s="1" customFormat="1" x14ac:dyDescent="0.25">
      <c r="B17" s="12"/>
      <c r="C17" s="18"/>
      <c r="D17" s="16"/>
      <c r="E17" s="16"/>
      <c r="F17" s="16"/>
      <c r="G17" s="16"/>
      <c r="H17" s="16"/>
      <c r="I17" s="16"/>
      <c r="J17" s="16"/>
      <c r="K17" s="16"/>
      <c r="L17" s="16"/>
      <c r="M17" s="16"/>
      <c r="N17" s="19"/>
      <c r="O17" s="16"/>
      <c r="Q17" s="3"/>
    </row>
    <row r="18" spans="1:19" x14ac:dyDescent="0.25">
      <c r="B18" s="20"/>
      <c r="C18" s="21"/>
      <c r="D18" s="21"/>
      <c r="E18" s="21"/>
      <c r="F18" s="21"/>
      <c r="G18" s="22"/>
      <c r="H18" s="21"/>
      <c r="I18" s="21"/>
      <c r="J18" s="21"/>
      <c r="K18" s="21"/>
      <c r="L18" s="21"/>
      <c r="M18" s="21"/>
      <c r="N18" s="23"/>
    </row>
    <row r="19" spans="1:19" s="1" customFormat="1" ht="28.5" customHeight="1" x14ac:dyDescent="0.25">
      <c r="B19" s="24"/>
      <c r="C19" s="25"/>
      <c r="D19" s="25"/>
      <c r="E19" s="25"/>
      <c r="F19" s="25"/>
      <c r="G19" s="26"/>
      <c r="H19" s="25"/>
      <c r="I19" s="25"/>
      <c r="J19" s="25"/>
      <c r="K19" s="25"/>
      <c r="L19" s="25"/>
      <c r="M19" s="25"/>
      <c r="N19" s="25"/>
      <c r="O19" s="25"/>
      <c r="Q19" s="3"/>
    </row>
    <row r="20" spans="1:19" s="28" customFormat="1" ht="18" x14ac:dyDescent="0.25">
      <c r="B20" s="93" t="s">
        <v>22</v>
      </c>
      <c r="C20" s="94"/>
      <c r="D20" s="94"/>
      <c r="E20" s="94"/>
      <c r="F20" s="94"/>
      <c r="G20" s="94"/>
      <c r="H20" s="94"/>
      <c r="I20" s="95"/>
      <c r="J20" s="99" t="s">
        <v>86</v>
      </c>
      <c r="K20" s="99"/>
      <c r="L20" s="99"/>
      <c r="M20" s="99"/>
      <c r="N20" s="99"/>
      <c r="O20" s="99"/>
      <c r="P20" s="100" t="s">
        <v>87</v>
      </c>
      <c r="Q20" s="103" t="s">
        <v>23</v>
      </c>
    </row>
    <row r="21" spans="1:19" s="29" customFormat="1" ht="18" customHeight="1" x14ac:dyDescent="0.25">
      <c r="B21" s="96"/>
      <c r="C21" s="97"/>
      <c r="D21" s="97"/>
      <c r="E21" s="97"/>
      <c r="F21" s="97"/>
      <c r="G21" s="97"/>
      <c r="H21" s="97"/>
      <c r="I21" s="98"/>
      <c r="J21" s="104" t="s">
        <v>24</v>
      </c>
      <c r="K21" s="105"/>
      <c r="L21" s="106"/>
      <c r="M21" s="104" t="s">
        <v>25</v>
      </c>
      <c r="N21" s="105"/>
      <c r="O21" s="106"/>
      <c r="P21" s="101"/>
      <c r="Q21" s="103"/>
    </row>
    <row r="22" spans="1:19" s="31" customFormat="1" ht="69" customHeight="1" x14ac:dyDescent="0.25">
      <c r="B22" s="27" t="s">
        <v>26</v>
      </c>
      <c r="C22" s="27" t="s">
        <v>27</v>
      </c>
      <c r="D22" s="27" t="s">
        <v>28</v>
      </c>
      <c r="E22" s="27" t="s">
        <v>29</v>
      </c>
      <c r="F22" s="27" t="s">
        <v>30</v>
      </c>
      <c r="G22" s="27" t="s">
        <v>31</v>
      </c>
      <c r="H22" s="27" t="s">
        <v>32</v>
      </c>
      <c r="I22" s="27" t="s">
        <v>33</v>
      </c>
      <c r="J22" s="27" t="s">
        <v>34</v>
      </c>
      <c r="K22" s="27" t="s">
        <v>35</v>
      </c>
      <c r="L22" s="27" t="s">
        <v>88</v>
      </c>
      <c r="M22" s="30" t="s">
        <v>36</v>
      </c>
      <c r="N22" s="27" t="s">
        <v>37</v>
      </c>
      <c r="O22" s="27" t="s">
        <v>38</v>
      </c>
      <c r="P22" s="102"/>
      <c r="Q22" s="103"/>
    </row>
    <row r="23" spans="1:19" s="34" customFormat="1" ht="64.5" customHeight="1" x14ac:dyDescent="0.25">
      <c r="A23" s="50"/>
      <c r="B23" s="51">
        <v>1</v>
      </c>
      <c r="C23" s="52" t="s">
        <v>39</v>
      </c>
      <c r="D23" s="53" t="s">
        <v>40</v>
      </c>
      <c r="E23" s="54">
        <v>0.05</v>
      </c>
      <c r="F23" s="55">
        <v>45293</v>
      </c>
      <c r="G23" s="56">
        <v>45657</v>
      </c>
      <c r="H23" s="57" t="s">
        <v>41</v>
      </c>
      <c r="I23" s="52" t="s">
        <v>89</v>
      </c>
      <c r="J23" s="73">
        <v>8349643891</v>
      </c>
      <c r="K23" s="73">
        <v>8844000000</v>
      </c>
      <c r="L23" s="70">
        <v>8700121611</v>
      </c>
      <c r="M23" s="69">
        <f t="shared" ref="M23:M36" si="0">+(L23-K23)/K23</f>
        <v>-1.6268474559023065E-2</v>
      </c>
      <c r="N23" s="72" t="s">
        <v>100</v>
      </c>
      <c r="O23" s="59"/>
      <c r="P23" s="60">
        <f t="shared" ref="P23:P32" si="1">+IFERROR(L23/K23,0)</f>
        <v>0.98373152544097697</v>
      </c>
      <c r="Q23" s="33"/>
      <c r="S23" s="68">
        <f>+(J23-L23)/J23</f>
        <v>-4.1975169788711172E-2</v>
      </c>
    </row>
    <row r="24" spans="1:19" s="35" customFormat="1" ht="41.25" customHeight="1" x14ac:dyDescent="0.25">
      <c r="A24" s="61"/>
      <c r="B24" s="51">
        <v>2</v>
      </c>
      <c r="C24" s="52" t="s">
        <v>42</v>
      </c>
      <c r="D24" s="62" t="s">
        <v>43</v>
      </c>
      <c r="E24" s="54">
        <v>0.05</v>
      </c>
      <c r="F24" s="55">
        <v>45292</v>
      </c>
      <c r="G24" s="56">
        <v>45657</v>
      </c>
      <c r="H24" s="63" t="s">
        <v>44</v>
      </c>
      <c r="I24" s="52" t="s">
        <v>45</v>
      </c>
      <c r="J24" s="119">
        <v>1447779103</v>
      </c>
      <c r="K24" s="119">
        <v>654078333</v>
      </c>
      <c r="L24" s="121">
        <v>556008838</v>
      </c>
      <c r="M24" s="123">
        <f t="shared" si="0"/>
        <v>-0.14993539772246209</v>
      </c>
      <c r="N24" s="75" t="s">
        <v>101</v>
      </c>
      <c r="O24" s="125"/>
      <c r="P24" s="127">
        <f t="shared" si="1"/>
        <v>0.85006460227753788</v>
      </c>
      <c r="Q24" s="81"/>
    </row>
    <row r="25" spans="1:19" s="35" customFormat="1" ht="41.25" customHeight="1" x14ac:dyDescent="0.25">
      <c r="A25" s="61"/>
      <c r="B25" s="51">
        <v>3</v>
      </c>
      <c r="C25" s="52" t="s">
        <v>46</v>
      </c>
      <c r="D25" s="62" t="s">
        <v>47</v>
      </c>
      <c r="E25" s="54">
        <v>0.3</v>
      </c>
      <c r="F25" s="56">
        <v>45293</v>
      </c>
      <c r="G25" s="56">
        <v>45657</v>
      </c>
      <c r="H25" s="63" t="s">
        <v>44</v>
      </c>
      <c r="I25" s="64" t="s">
        <v>48</v>
      </c>
      <c r="J25" s="120"/>
      <c r="K25" s="120"/>
      <c r="L25" s="122"/>
      <c r="M25" s="124"/>
      <c r="N25" s="74" t="s">
        <v>102</v>
      </c>
      <c r="O25" s="126"/>
      <c r="P25" s="128"/>
      <c r="Q25" s="82"/>
    </row>
    <row r="26" spans="1:19" s="35" customFormat="1" ht="64.5" customHeight="1" x14ac:dyDescent="0.25">
      <c r="A26" s="61"/>
      <c r="B26" s="131">
        <v>4</v>
      </c>
      <c r="C26" s="129" t="s">
        <v>49</v>
      </c>
      <c r="D26" s="133" t="s">
        <v>50</v>
      </c>
      <c r="E26" s="76">
        <v>0.14180000000000001</v>
      </c>
      <c r="F26" s="135">
        <v>45323</v>
      </c>
      <c r="G26" s="137">
        <v>45657</v>
      </c>
      <c r="H26" s="133" t="s">
        <v>51</v>
      </c>
      <c r="I26" s="139" t="s">
        <v>52</v>
      </c>
      <c r="J26" s="77">
        <v>152967150</v>
      </c>
      <c r="K26" s="77">
        <v>174659625</v>
      </c>
      <c r="L26" s="141">
        <v>5557711438</v>
      </c>
      <c r="M26" s="143">
        <f>+(L26-(K26+K27))/(K26+K27)</f>
        <v>9.5189007479491786E-2</v>
      </c>
      <c r="N26" s="145" t="s">
        <v>90</v>
      </c>
      <c r="O26" s="59"/>
      <c r="P26" s="60">
        <f t="shared" si="1"/>
        <v>31.820241443894087</v>
      </c>
      <c r="Q26" s="36" t="s">
        <v>91</v>
      </c>
    </row>
    <row r="27" spans="1:19" s="35" customFormat="1" ht="64.5" customHeight="1" x14ac:dyDescent="0.25">
      <c r="A27" s="61"/>
      <c r="B27" s="132"/>
      <c r="C27" s="130"/>
      <c r="D27" s="134"/>
      <c r="E27" s="76">
        <v>-0.16</v>
      </c>
      <c r="F27" s="136"/>
      <c r="G27" s="138"/>
      <c r="H27" s="134"/>
      <c r="I27" s="140"/>
      <c r="J27" s="77">
        <v>5847839957</v>
      </c>
      <c r="K27" s="77">
        <v>4900000000</v>
      </c>
      <c r="L27" s="142"/>
      <c r="M27" s="144"/>
      <c r="N27" s="146"/>
      <c r="O27" s="59"/>
      <c r="P27" s="60"/>
      <c r="Q27" s="36"/>
    </row>
    <row r="28" spans="1:19" s="35" customFormat="1" ht="41.25" customHeight="1" x14ac:dyDescent="0.25">
      <c r="A28" s="61"/>
      <c r="B28" s="51">
        <v>5</v>
      </c>
      <c r="C28" s="52" t="s">
        <v>53</v>
      </c>
      <c r="D28" s="65" t="s">
        <v>54</v>
      </c>
      <c r="E28" s="54">
        <v>0</v>
      </c>
      <c r="F28" s="55">
        <v>45293</v>
      </c>
      <c r="G28" s="56">
        <v>45657</v>
      </c>
      <c r="H28" s="63" t="s">
        <v>44</v>
      </c>
      <c r="I28" s="52" t="s">
        <v>55</v>
      </c>
      <c r="J28" s="73">
        <v>808860518</v>
      </c>
      <c r="K28" s="70">
        <v>909000000</v>
      </c>
      <c r="L28" s="70">
        <v>485916025.89999998</v>
      </c>
      <c r="M28" s="58">
        <f t="shared" si="0"/>
        <v>-0.4654389154015402</v>
      </c>
      <c r="N28" s="32" t="s">
        <v>92</v>
      </c>
      <c r="O28" s="59"/>
      <c r="P28" s="60">
        <f t="shared" si="1"/>
        <v>0.53456108459845986</v>
      </c>
      <c r="Q28" s="37"/>
    </row>
    <row r="29" spans="1:19" s="35" customFormat="1" ht="41.25" customHeight="1" x14ac:dyDescent="0.25">
      <c r="A29" s="61"/>
      <c r="B29" s="51">
        <v>6</v>
      </c>
      <c r="C29" s="52" t="s">
        <v>56</v>
      </c>
      <c r="D29" s="53" t="s">
        <v>57</v>
      </c>
      <c r="E29" s="54">
        <v>0.05</v>
      </c>
      <c r="F29" s="55">
        <v>45293</v>
      </c>
      <c r="G29" s="56">
        <v>45657</v>
      </c>
      <c r="H29" s="63" t="s">
        <v>41</v>
      </c>
      <c r="I29" s="52" t="s">
        <v>58</v>
      </c>
      <c r="J29" s="73">
        <v>1689288836</v>
      </c>
      <c r="K29" s="73">
        <v>1850000000</v>
      </c>
      <c r="L29" s="70">
        <v>1746875650</v>
      </c>
      <c r="M29" s="58">
        <f t="shared" si="0"/>
        <v>-5.5742891891891889E-2</v>
      </c>
      <c r="N29" s="32" t="s">
        <v>93</v>
      </c>
      <c r="O29" s="59"/>
      <c r="P29" s="60">
        <f t="shared" si="1"/>
        <v>0.94425710810810815</v>
      </c>
      <c r="Q29" s="36" t="s">
        <v>94</v>
      </c>
    </row>
    <row r="30" spans="1:19" s="35" customFormat="1" ht="41.25" customHeight="1" x14ac:dyDescent="0.25">
      <c r="A30" s="61"/>
      <c r="B30" s="51">
        <v>7</v>
      </c>
      <c r="C30" s="52" t="s">
        <v>59</v>
      </c>
      <c r="D30" s="53" t="s">
        <v>60</v>
      </c>
      <c r="E30" s="54" t="s">
        <v>61</v>
      </c>
      <c r="F30" s="55">
        <v>45293</v>
      </c>
      <c r="G30" s="56">
        <v>45657</v>
      </c>
      <c r="H30" s="63" t="s">
        <v>44</v>
      </c>
      <c r="I30" s="52" t="s">
        <v>62</v>
      </c>
      <c r="J30" s="73">
        <v>495997837</v>
      </c>
      <c r="K30" s="73">
        <v>288810353</v>
      </c>
      <c r="L30" s="70">
        <v>0</v>
      </c>
      <c r="M30" s="71">
        <v>0</v>
      </c>
      <c r="N30" s="32" t="s">
        <v>95</v>
      </c>
      <c r="O30" s="59"/>
      <c r="P30" s="60">
        <f t="shared" si="1"/>
        <v>0</v>
      </c>
      <c r="Q30" s="36"/>
    </row>
    <row r="31" spans="1:19" s="35" customFormat="1" ht="41.25" customHeight="1" x14ac:dyDescent="0.25">
      <c r="A31" s="61"/>
      <c r="B31" s="51">
        <v>8</v>
      </c>
      <c r="C31" s="52" t="s">
        <v>63</v>
      </c>
      <c r="D31" s="62" t="s">
        <v>64</v>
      </c>
      <c r="E31" s="54">
        <v>0</v>
      </c>
      <c r="F31" s="55">
        <v>45566</v>
      </c>
      <c r="G31" s="56">
        <v>45657</v>
      </c>
      <c r="H31" s="63" t="s">
        <v>51</v>
      </c>
      <c r="I31" s="52" t="s">
        <v>65</v>
      </c>
      <c r="J31" s="73">
        <v>26373637</v>
      </c>
      <c r="K31" s="73">
        <v>178293568</v>
      </c>
      <c r="L31" s="70">
        <v>143685667</v>
      </c>
      <c r="M31" s="58">
        <f t="shared" si="0"/>
        <v>-0.1941062786964923</v>
      </c>
      <c r="N31" s="32" t="s">
        <v>96</v>
      </c>
      <c r="O31" s="59"/>
      <c r="P31" s="60">
        <f t="shared" si="1"/>
        <v>0.80589372130350767</v>
      </c>
      <c r="Q31" s="37"/>
    </row>
    <row r="32" spans="1:19" s="35" customFormat="1" ht="41.25" customHeight="1" x14ac:dyDescent="0.25">
      <c r="A32" s="61"/>
      <c r="B32" s="51">
        <v>9</v>
      </c>
      <c r="C32" s="52" t="s">
        <v>66</v>
      </c>
      <c r="D32" s="62" t="s">
        <v>67</v>
      </c>
      <c r="E32" s="54" t="s">
        <v>61</v>
      </c>
      <c r="F32" s="55">
        <v>45292</v>
      </c>
      <c r="G32" s="56">
        <v>45657</v>
      </c>
      <c r="H32" s="63" t="s">
        <v>51</v>
      </c>
      <c r="I32" s="52" t="s">
        <v>68</v>
      </c>
      <c r="J32" s="73">
        <v>0</v>
      </c>
      <c r="K32" s="73">
        <v>0</v>
      </c>
      <c r="L32" s="73">
        <v>0</v>
      </c>
      <c r="M32" s="67">
        <v>0</v>
      </c>
      <c r="N32" s="32"/>
      <c r="O32" s="59"/>
      <c r="P32" s="60">
        <f t="shared" si="1"/>
        <v>0</v>
      </c>
      <c r="Q32" s="37"/>
    </row>
    <row r="33" spans="1:17" s="35" customFormat="1" ht="41.25" customHeight="1" x14ac:dyDescent="0.25">
      <c r="A33" s="61"/>
      <c r="B33" s="51">
        <v>10</v>
      </c>
      <c r="C33" s="52" t="s">
        <v>69</v>
      </c>
      <c r="D33" s="53" t="s">
        <v>70</v>
      </c>
      <c r="E33" s="54" t="s">
        <v>61</v>
      </c>
      <c r="F33" s="55">
        <v>45293</v>
      </c>
      <c r="G33" s="56">
        <v>45657</v>
      </c>
      <c r="H33" s="63" t="s">
        <v>71</v>
      </c>
      <c r="I33" s="52" t="s">
        <v>72</v>
      </c>
      <c r="J33" s="73">
        <v>0</v>
      </c>
      <c r="K33" s="73">
        <v>528300</v>
      </c>
      <c r="L33" s="70">
        <v>0</v>
      </c>
      <c r="M33" s="67">
        <v>0</v>
      </c>
      <c r="N33" s="32" t="s">
        <v>95</v>
      </c>
      <c r="O33" s="59"/>
      <c r="P33" s="60">
        <v>0</v>
      </c>
      <c r="Q33" s="37"/>
    </row>
    <row r="34" spans="1:17" s="35" customFormat="1" ht="41.25" customHeight="1" x14ac:dyDescent="0.25">
      <c r="A34" s="61"/>
      <c r="B34" s="51">
        <v>11</v>
      </c>
      <c r="C34" s="52" t="s">
        <v>73</v>
      </c>
      <c r="D34" s="65" t="s">
        <v>74</v>
      </c>
      <c r="E34" s="54">
        <v>0.05</v>
      </c>
      <c r="F34" s="55">
        <v>45292</v>
      </c>
      <c r="G34" s="56">
        <v>45657</v>
      </c>
      <c r="H34" s="63" t="s">
        <v>51</v>
      </c>
      <c r="I34" s="52" t="s">
        <v>75</v>
      </c>
      <c r="J34" s="73">
        <v>95788177</v>
      </c>
      <c r="K34" s="73">
        <v>136871516</v>
      </c>
      <c r="L34" s="70">
        <v>352779418.82999998</v>
      </c>
      <c r="M34" s="58">
        <f t="shared" si="0"/>
        <v>1.5774494879562815</v>
      </c>
      <c r="N34" s="32" t="s">
        <v>97</v>
      </c>
      <c r="O34" s="59"/>
      <c r="P34" s="60">
        <f>+L34/K34</f>
        <v>2.5774494879562813</v>
      </c>
      <c r="Q34" s="37"/>
    </row>
    <row r="35" spans="1:17" s="35" customFormat="1" ht="41.25" customHeight="1" x14ac:dyDescent="0.25">
      <c r="A35" s="61"/>
      <c r="B35" s="51">
        <v>12</v>
      </c>
      <c r="C35" s="52" t="s">
        <v>76</v>
      </c>
      <c r="D35" s="62" t="s">
        <v>77</v>
      </c>
      <c r="E35" s="54" t="s">
        <v>61</v>
      </c>
      <c r="F35" s="55">
        <v>45292</v>
      </c>
      <c r="G35" s="56">
        <v>45657</v>
      </c>
      <c r="H35" s="63" t="s">
        <v>51</v>
      </c>
      <c r="I35" s="52" t="s">
        <v>78</v>
      </c>
      <c r="J35" s="73">
        <v>0</v>
      </c>
      <c r="K35" s="73">
        <v>0</v>
      </c>
      <c r="L35" s="70">
        <v>0</v>
      </c>
      <c r="M35" s="67">
        <v>0</v>
      </c>
      <c r="N35" s="32" t="s">
        <v>95</v>
      </c>
      <c r="O35" s="59"/>
      <c r="P35" s="60">
        <v>0</v>
      </c>
      <c r="Q35" s="37"/>
    </row>
    <row r="36" spans="1:17" s="35" customFormat="1" ht="41.25" customHeight="1" x14ac:dyDescent="0.25">
      <c r="A36" s="61"/>
      <c r="B36" s="51">
        <v>13</v>
      </c>
      <c r="C36" s="52" t="s">
        <v>79</v>
      </c>
      <c r="D36" s="62" t="s">
        <v>80</v>
      </c>
      <c r="E36" s="54">
        <v>0</v>
      </c>
      <c r="F36" s="55">
        <v>45292</v>
      </c>
      <c r="G36" s="56">
        <v>45657</v>
      </c>
      <c r="H36" s="63" t="s">
        <v>51</v>
      </c>
      <c r="I36" s="52" t="s">
        <v>81</v>
      </c>
      <c r="J36" s="73">
        <v>221283720</v>
      </c>
      <c r="K36" s="73">
        <v>301867328</v>
      </c>
      <c r="L36" s="70">
        <v>368102074.72000003</v>
      </c>
      <c r="M36" s="66">
        <f t="shared" si="0"/>
        <v>0.21941674562409094</v>
      </c>
      <c r="N36" s="32" t="s">
        <v>98</v>
      </c>
      <c r="O36" s="59"/>
      <c r="P36" s="60">
        <f>+L36/K36</f>
        <v>1.219416745624091</v>
      </c>
      <c r="Q36" s="37"/>
    </row>
    <row r="37" spans="1:17" x14ac:dyDescent="0.25">
      <c r="B37" s="83" t="s">
        <v>99</v>
      </c>
      <c r="C37" s="83"/>
      <c r="D37" s="83"/>
      <c r="E37" s="83"/>
      <c r="F37" s="83"/>
      <c r="G37" s="83"/>
      <c r="H37" s="83"/>
      <c r="I37" s="83"/>
      <c r="J37" s="83"/>
      <c r="K37" s="83"/>
      <c r="L37" s="83"/>
      <c r="M37" s="83"/>
      <c r="N37" s="83"/>
      <c r="O37" s="83"/>
      <c r="P37" s="83"/>
    </row>
    <row r="38" spans="1:17" ht="30.75" customHeight="1" x14ac:dyDescent="0.25"/>
    <row r="39" spans="1:17" ht="33.75" customHeight="1" x14ac:dyDescent="0.25">
      <c r="B39" s="84" t="s">
        <v>82</v>
      </c>
      <c r="C39" s="85"/>
      <c r="D39" s="85"/>
      <c r="E39" s="85"/>
      <c r="F39" s="85"/>
      <c r="G39" s="85"/>
      <c r="H39" s="85"/>
      <c r="I39" s="85"/>
      <c r="J39" s="86"/>
      <c r="K39" s="38"/>
      <c r="L39" s="38"/>
    </row>
    <row r="40" spans="1:17" ht="29.25" customHeight="1" x14ac:dyDescent="0.25">
      <c r="B40" s="87" t="s">
        <v>83</v>
      </c>
      <c r="C40" s="88"/>
      <c r="D40" s="89"/>
      <c r="E40" s="87" t="s">
        <v>84</v>
      </c>
      <c r="F40" s="89"/>
      <c r="G40" s="87" t="s">
        <v>85</v>
      </c>
      <c r="H40" s="88"/>
      <c r="I40" s="88"/>
      <c r="J40" s="89"/>
      <c r="K40" s="38"/>
      <c r="L40" s="38"/>
    </row>
    <row r="41" spans="1:17" ht="81.75" customHeight="1" x14ac:dyDescent="0.25">
      <c r="B41" s="78" t="s">
        <v>105</v>
      </c>
      <c r="C41" s="79"/>
      <c r="D41" s="80"/>
      <c r="E41" s="78" t="s">
        <v>103</v>
      </c>
      <c r="F41" s="80"/>
      <c r="G41" s="78" t="s">
        <v>104</v>
      </c>
      <c r="H41" s="79"/>
      <c r="I41" s="79"/>
      <c r="J41" s="80"/>
      <c r="K41" s="39"/>
      <c r="L41" s="39"/>
    </row>
    <row r="42" spans="1:17" ht="60.6" customHeight="1" x14ac:dyDescent="0.25"/>
    <row r="43" spans="1:17" ht="60.6" customHeight="1" x14ac:dyDescent="0.25"/>
    <row r="44" spans="1:17" ht="60.6" customHeight="1" x14ac:dyDescent="0.25"/>
    <row r="45" spans="1:17" ht="60.6" customHeight="1" x14ac:dyDescent="0.25"/>
    <row r="46" spans="1:17" ht="60.6" customHeight="1" x14ac:dyDescent="0.25"/>
    <row r="47" spans="1:17" ht="60.6" customHeight="1" x14ac:dyDescent="0.25"/>
    <row r="48" spans="1:17" ht="60.6" customHeight="1" x14ac:dyDescent="0.25"/>
    <row r="49" ht="60.6" customHeight="1" x14ac:dyDescent="0.25"/>
    <row r="50" ht="60.6" customHeight="1" x14ac:dyDescent="0.25"/>
    <row r="51" ht="60.6" customHeight="1" x14ac:dyDescent="0.25"/>
    <row r="52" ht="60.6" customHeight="1" x14ac:dyDescent="0.25"/>
    <row r="53" ht="60.6" customHeight="1" x14ac:dyDescent="0.25"/>
    <row r="54" ht="60.6" customHeight="1" x14ac:dyDescent="0.25"/>
    <row r="55" ht="60.6" customHeight="1" x14ac:dyDescent="0.25"/>
    <row r="56" ht="60.6" customHeight="1" x14ac:dyDescent="0.25"/>
  </sheetData>
  <sheetProtection selectLockedCells="1"/>
  <autoFilter ref="B20:Q37" xr:uid="{FDD72555-BAE8-4567-97DA-E1FBCAD8D837}">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autoFilter>
  <mergeCells count="44">
    <mergeCell ref="I26:I27"/>
    <mergeCell ref="L26:L27"/>
    <mergeCell ref="M26:M27"/>
    <mergeCell ref="N26:N27"/>
    <mergeCell ref="B26:B27"/>
    <mergeCell ref="D26:D27"/>
    <mergeCell ref="F26:F27"/>
    <mergeCell ref="G26:G27"/>
    <mergeCell ref="H26:H27"/>
    <mergeCell ref="D15:N15"/>
    <mergeCell ref="B2:C4"/>
    <mergeCell ref="D2:N2"/>
    <mergeCell ref="D3:N3"/>
    <mergeCell ref="D4:N4"/>
    <mergeCell ref="D8:F8"/>
    <mergeCell ref="D9:N9"/>
    <mergeCell ref="D10:N10"/>
    <mergeCell ref="D11:N11"/>
    <mergeCell ref="D12:N12"/>
    <mergeCell ref="D13:N13"/>
    <mergeCell ref="D14:N14"/>
    <mergeCell ref="D16:N16"/>
    <mergeCell ref="B20:I21"/>
    <mergeCell ref="J20:O20"/>
    <mergeCell ref="P20:P22"/>
    <mergeCell ref="Q20:Q22"/>
    <mergeCell ref="J21:L21"/>
    <mergeCell ref="M21:O21"/>
    <mergeCell ref="B41:D41"/>
    <mergeCell ref="E41:F41"/>
    <mergeCell ref="G41:J41"/>
    <mergeCell ref="Q24:Q25"/>
    <mergeCell ref="B37:P37"/>
    <mergeCell ref="B39:J39"/>
    <mergeCell ref="B40:D40"/>
    <mergeCell ref="E40:F40"/>
    <mergeCell ref="G40:J40"/>
    <mergeCell ref="J24:J25"/>
    <mergeCell ref="K24:K25"/>
    <mergeCell ref="L24:L25"/>
    <mergeCell ref="M24:M25"/>
    <mergeCell ref="O24:O25"/>
    <mergeCell ref="P24:P25"/>
    <mergeCell ref="C26:C2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Yuly Alexandra Vargas Bravo</dc:creator>
  <cp:keywords/>
  <dc:description/>
  <cp:lastModifiedBy>Ruby Mileny Duque Mejia</cp:lastModifiedBy>
  <cp:revision/>
  <dcterms:created xsi:type="dcterms:W3CDTF">2024-11-25T17:41:32Z</dcterms:created>
  <dcterms:modified xsi:type="dcterms:W3CDTF">2025-02-28T20:28:10Z</dcterms:modified>
  <cp:category/>
  <cp:contentStatus/>
</cp:coreProperties>
</file>