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Marte\git_fin\24\APOYO FINANCIERO\AUSTERIDAD DEL GASTO\Requerimiento Procuraduria\Soportes Austeridad\2_Informes_semestrales_a_publicar\"/>
    </mc:Choice>
  </mc:AlternateContent>
  <xr:revisionPtr revIDLastSave="0" documentId="13_ncr:1_{E8E2BD30-0835-4308-A38C-C5D4055B58FE}" xr6:coauthVersionLast="47" xr6:coauthVersionMax="47" xr10:uidLastSave="{00000000-0000-0000-0000-000000000000}"/>
  <bookViews>
    <workbookView xWindow="-120" yWindow="-120" windowWidth="29040" windowHeight="15840" xr2:uid="{00000000-000D-0000-FFFF-FFFF00000000}"/>
  </bookViews>
  <sheets>
    <sheet name="PAG 2024" sheetId="1" r:id="rId1"/>
  </sheets>
  <externalReferences>
    <externalReference r:id="rId2"/>
  </externalReferences>
  <definedNames>
    <definedName name="_xlnm._FilterDatabase" localSheetId="0" hidden="1">'PAG 2024'!$B$23:$N$35</definedName>
    <definedName name="_xlnm.Print_Area" localSheetId="0">'PAG 2024'!$B$19:$N$35</definedName>
    <definedName name="productoe">'[1]No eliminar'!$C$33:$C$57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P23" i="1" l="1"/>
  <c r="M24" i="1" l="1"/>
  <c r="M26" i="1"/>
  <c r="P26" i="1" l="1"/>
  <c r="P24" i="1"/>
  <c r="O23" i="1" l="1"/>
  <c r="O34" i="1"/>
  <c r="O31" i="1"/>
  <c r="M35" i="1" l="1"/>
  <c r="O35" i="1" l="1"/>
  <c r="P35" i="1"/>
  <c r="M33" i="1"/>
  <c r="M32" i="1"/>
  <c r="M30" i="1"/>
  <c r="M29" i="1"/>
  <c r="M28" i="1"/>
  <c r="M27" i="1"/>
  <c r="O26" i="1"/>
  <c r="O24" i="1"/>
  <c r="O27" i="1" l="1"/>
  <c r="P27" i="1"/>
  <c r="O28" i="1"/>
  <c r="P28" i="1"/>
  <c r="O30" i="1"/>
  <c r="P30" i="1"/>
  <c r="O32" i="1"/>
  <c r="O29" i="1"/>
  <c r="P29" i="1"/>
  <c r="O33" i="1"/>
  <c r="P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tc={C9ED8B65-34EB-4602-AA2D-61BFF6EA82CA}</author>
  </authors>
  <commentList>
    <comment ref="J35" authorId="0" shapeId="0" xr:uid="{C9ED8B65-34EB-4602-AA2D-61BFF6EA82CA}">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los ítem de consumo de energía y de agua.</t>
      </text>
    </comment>
  </commentList>
</comments>
</file>

<file path=xl/sharedStrings.xml><?xml version="1.0" encoding="utf-8"?>
<sst xmlns="http://schemas.openxmlformats.org/spreadsheetml/2006/main" count="119" uniqueCount="105">
  <si>
    <t xml:space="preserve">PLAN INTERNO DE AUSTERIDAD 2024 </t>
  </si>
  <si>
    <t>GESTIÓN ADMINISTRATIVA</t>
  </si>
  <si>
    <t xml:space="preserve">SECRETARÍA GENERAL </t>
  </si>
  <si>
    <t>NOMBRE DEL DOCUMENTO</t>
  </si>
  <si>
    <t>PLAN INTERNO DE AUSTERIDAD</t>
  </si>
  <si>
    <t>VIGENCIA</t>
  </si>
  <si>
    <t>OBJETIVO</t>
  </si>
  <si>
    <t>MARCO NORMATIVO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</si>
  <si>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</si>
  <si>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</si>
  <si>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</si>
  <si>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</si>
  <si>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</si>
  <si>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</si>
  <si>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</si>
  <si>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</si>
  <si>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</si>
  <si>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INFORME SEMESTRAL</t>
  </si>
  <si>
    <t>FORMULACIÓN DEL PLAN</t>
  </si>
  <si>
    <t>INDICADOR DE CUMPLIMIENTO (Semestre 1)
(Acumulado/meta)</t>
  </si>
  <si>
    <t>COMPARATIVO GASTOS PERIODO MONITOREADO</t>
  </si>
  <si>
    <t>AVANCE</t>
  </si>
  <si>
    <t>Ítem</t>
  </si>
  <si>
    <t>CATEGORIAS DE AUSTERIDAD</t>
  </si>
  <si>
    <t>META (DESCRIPCIÓN CUALITATIVA)</t>
  </si>
  <si>
    <t>META CUANTITATIVA DE AHORRO (%)</t>
  </si>
  <si>
    <t>FECHA DE INICIO</t>
  </si>
  <si>
    <t>FECHA FINAL</t>
  </si>
  <si>
    <t>RESPONSABLE DE EJECUCIÓN</t>
  </si>
  <si>
    <t>MEDIDAS DE AUSTERIDAD (Actividades a implementar)</t>
  </si>
  <si>
    <t>AVANCE CUALITATIVO</t>
  </si>
  <si>
    <t>% ACUMULADO</t>
  </si>
  <si>
    <t>Horas extras</t>
  </si>
  <si>
    <t>GIT Administrativa</t>
  </si>
  <si>
    <t>Vacaciones e indemnizaciones</t>
  </si>
  <si>
    <t>GIT Talento Humano</t>
  </si>
  <si>
    <t>Arrendamiento y mantenimiento de bienes inmuebles, cambio de sede y adquisición de bienes muebles e inmuebles</t>
  </si>
  <si>
    <t xml:space="preserve">Suministro de tiquetes – Prelación encuentros virtuales
</t>
  </si>
  <si>
    <t xml:space="preserve">Eventos
</t>
  </si>
  <si>
    <t xml:space="preserve">Vigilancia
</t>
  </si>
  <si>
    <t xml:space="preserve">Vehículos oficiales
</t>
  </si>
  <si>
    <t>Publicidad  estatal</t>
  </si>
  <si>
    <t>No realizar suscripción a publicaciones o bases de datos utilizando la información pública</t>
  </si>
  <si>
    <t xml:space="preserve">Sostenibilidad ambiental
</t>
  </si>
  <si>
    <t>CONTROL DEL DOCUMENTO</t>
  </si>
  <si>
    <t>ELABORÓ</t>
  </si>
  <si>
    <t>REVISÓ</t>
  </si>
  <si>
    <t>APROBÓ</t>
  </si>
  <si>
    <t>Implementar las acciones necesarias para incentivar el ahorro y disminuir los gastos generados por la entidad en coherencia con las prioridades del gobierno nacional y la normativa aplicable.</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</si>
  <si>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en este caso el Decreto 199 de 2024.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 Circulares Externas del Ministerio de Hacienda sobre el asunto.</t>
  </si>
  <si>
    <t>El plan interno de austeridad deberá ser aprobado y publicado en la página web de la entidad durante el primer trimestre de la vigencia.</t>
  </si>
  <si>
    <t>Contratación de personal para la prestación de servicios profesionales y de apoyo a la gestión</t>
  </si>
  <si>
    <t>NA</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</si>
  <si>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</si>
  <si>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</si>
  <si>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</si>
  <si>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</si>
  <si>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La entidad no cuenta con suscripciones a publicaciones o bases de datos.</t>
  </si>
  <si>
    <t>Suscripción a periódicos y revistas, publicaciones y bases de datos</t>
  </si>
  <si>
    <t xml:space="preserve">La Secretaría General semestralmente reportará el informe de austeridad del gasto al Ministerio de Haciendo conforme a los lineamientos establecidos por esta entidad, y realizará su publicación en la página web. </t>
  </si>
  <si>
    <t>Todas las dependencias</t>
  </si>
  <si>
    <t>Reconocimiento de viáticos – Prelación encuentros virtuales</t>
  </si>
  <si>
    <t xml:space="preserve">Reducir en un 5% el monto total de la contratación por  prestación de servicios profesionales y de apoyo a la gestión, respecto del año anterior. </t>
  </si>
  <si>
    <t>Reducir en un 5% el valor del reconocimiento de horas extras, respecto del año anterior.</t>
  </si>
  <si>
    <t>30% de ahorro en el pago de indemnización de vacaciones, respecto de lo pagago en 2023.</t>
  </si>
  <si>
    <t>Reducir la acumulación de vacaciones de los servidores de la Entidad. Con ese propósito se deben programar las vacaciones de los funcionarios con el fin de evitar la acumulación de periodos.</t>
  </si>
  <si>
    <t>Reasignar tareas entre el personal de planta, para disminuir  la contratación por prestación de servicios profesionales y de apoyo  a la gestión.</t>
  </si>
  <si>
    <t>Mantener el presupuesto asignado a arrendamiento de sedes y mantenimiento de bienes inmuebles, con indexación máxima del IPC</t>
  </si>
  <si>
    <t>Realizar análisis de la condiciones actuales de los inmuebles arrendados para el funcionamiento de la ART que permita definir el incremento de los canones de arrendamiento a condiciones de mercado.
De acuerdo a condiciones de mercado, se hace necesario las sede actuales de funcionamiento de la ART (central y regionales), en las cuales por condiciones de mercado y de regulación presenta un incremento anual mínimo del IPC.</t>
  </si>
  <si>
    <t>Dar prelación a los encuentros virtuales, evitando el desplazamiento de los servidores públicos de la entidad; en caso de ser necesario  los tiquetes se deben adquirir en tarifa  clase económica ofrecida por las aerolíneas.</t>
  </si>
  <si>
    <t>5% de ahorro en reconocimiento de viáticos, respecto de la vigencia anterior.</t>
  </si>
  <si>
    <t>Privilegiar la virtualidad en la organización y desarrollo de los eventos. Cuando, excepcionalmente, el evento sea presencial, se deberá dar prioridad al uso de espacios institucionales. No se contempla el desarrollo de eventos en la entidad, por tanto no aplica un % de ahorro.</t>
  </si>
  <si>
    <t>Los pagos que se han cargado a este ítem corresponde a los contratos de Aseo y Cafetería necesarios para el cabal cumplimiento de las funciones en las sedes y de Bienestar Social, establecidos por normatividad legal.</t>
  </si>
  <si>
    <t>Continuar con los servicios de vigilancia por monitoreo y alarma en las regionales. En la sede Central de la ART, continuar con el servicio de vigilancia de un (1) Turno, con el  costo del servicio de acuerdo con las tarifas establecidas por la Supervigilancia.</t>
  </si>
  <si>
    <t>5%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</si>
  <si>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</si>
  <si>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2024 / KW de energía consumidos vigencia 2024. M3 de agua consumidos vigencia 2024 / M3 de agua consumidos vigencia 2023.</t>
  </si>
  <si>
    <t>Mantener el valor del suministro de tiquetes aéreos.</t>
  </si>
  <si>
    <r>
      <t>MONITOREO</t>
    </r>
    <r>
      <rPr>
        <sz val="14"/>
        <color theme="1"/>
        <rFont val="Arial Narrow"/>
        <family val="2"/>
      </rPr>
      <t xml:space="preserve"> (01 de enero a 30 de junio de 2024)</t>
    </r>
  </si>
  <si>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2024 / horas extras vigencia 2023.</t>
  </si>
  <si>
    <t>Racionalizar el reconocimiento y pago de viáticos a los estrictamente necesarios, que responda a una adecuada planeación y programación de comisiones. 
Realizar seguimiento a los gastos de viáticos.
Indicador: Valor de viáticos  vigencia 2024 / Valor de viáticos vigencia 2023.</t>
  </si>
  <si>
    <t>N/A</t>
  </si>
  <si>
    <t>Realizar seguimiento al consumo de galones de combustible y realización de mantenimiento preventivo y correctivo a los vehículos de la ART.</t>
  </si>
  <si>
    <t>La variación se presenta por el concurso de carrera administrativa ya que en el primer semestre de 2023 se liquidaron 139 funcionarios y para el primer semestre de 2024 se han presentado 34 retiros únicamente.</t>
  </si>
  <si>
    <t>El incremento obedece basicamente a las comisiones por actualización de los PATR (planes de acción de trasnformación regional)</t>
  </si>
  <si>
    <r>
      <t xml:space="preserve">%VARIACIÓN 2024
</t>
    </r>
    <r>
      <rPr>
        <sz val="14"/>
        <color theme="2" tint="-0.499984740745262"/>
        <rFont val="Arial Narrow"/>
        <family val="2"/>
      </rPr>
      <t>(gasto 2024-Proyección 2024)/gasto 2024</t>
    </r>
  </si>
  <si>
    <t>OBSERVACIONES</t>
  </si>
  <si>
    <t>Ejecución a Jun de 2024</t>
  </si>
  <si>
    <t>Ejecución 2023</t>
  </si>
  <si>
    <t>Proyección ejecución 2024 y reserva 2023</t>
  </si>
  <si>
    <t>La disminución en el pago de horas extras obedece a la gestión de registro y control del horario laboral de los conductores de la Agencia.</t>
  </si>
  <si>
    <r>
      <t xml:space="preserve">Nombre: </t>
    </r>
    <r>
      <rPr>
        <sz val="12"/>
        <color theme="1"/>
        <rFont val="Arial Narrow"/>
        <family val="2"/>
      </rPr>
      <t>Adriana del Carmen Oviedo Lozada</t>
    </r>
    <r>
      <rPr>
        <b/>
        <sz val="12"/>
        <color theme="1"/>
        <rFont val="Arial Narrow"/>
        <family val="2"/>
      </rPr>
      <t xml:space="preserve">
Cargo: </t>
    </r>
    <r>
      <rPr>
        <sz val="12"/>
        <color theme="1"/>
        <rFont val="Arial Narrow"/>
        <family val="2"/>
      </rPr>
      <t xml:space="preserve">Secretaria General </t>
    </r>
    <r>
      <rPr>
        <b/>
        <sz val="12"/>
        <color theme="1"/>
        <rFont val="Arial Narrow"/>
        <family val="2"/>
      </rPr>
      <t xml:space="preserve">
Fecha: </t>
    </r>
    <r>
      <rPr>
        <sz val="12"/>
        <color theme="1"/>
        <rFont val="Arial Narrow"/>
        <family val="2"/>
      </rPr>
      <t>23 de octubre de 2024</t>
    </r>
  </si>
  <si>
    <t>Min hacienda reportó para el año 2023 una ejecución de $495.997.837, donde se han identificado plenamente los contratos y valores cargados a este artículo, a saber: Los insumos de los contratos de aseo y cafetería, en esencia café, azúcar, mezcladores y aromáticas que se suministran  a los servidores públicos en el ejercicio diario de su labor (mañana y tarde), contratistas y visitantes  y el contrato para la ejecución del programa de bienestar social e incentivos ($175.000.000) que se suscribió con la caja de compensación, situación que se manifestó en la parte final de observaciones generales del cuestionario remitido por el Min hacienda y diligenciado por la ART</t>
  </si>
  <si>
    <t>Para el primer semestre de 2024 se presenta una disminución que obedece a cambios en las modalidades y fuentes de financiación de  los contratos de arrendamientos de algunas de las sedes de la ART.  
Se realiza análisis y estudio para la renovación de las sedes de la ART. 
Las Sedes de Santamarta, Apartadó, Buenaventura, Quibdó, Barrancabermeja, Sincelejo, Tumaco, Florencia, Mocoa Ibagué, Cúcuta y Popayán.</t>
  </si>
  <si>
    <t>En el primer semestre del año 2023 la ART cuenta con el servicio de vigilancia, sin embargo, no registra pago de todos los periodos por ajustes de facturación. 
Para el año 2024 se realiza el pago de vigilancia de acuerdo a condiciones del contrato.</t>
  </si>
  <si>
    <t xml:space="preserve">El incremento obedece al pago de las publicaciones en esta vigencia que a realizado la Oficina Jurídica en el diario oficial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</si>
  <si>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Gasto de mantenimiento de vehículos 2024 / gasto de mantenimiento de vehículos 2023. 
Galones consumidos 2023 / Galones consumidos /2024.</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</si>
  <si>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t>
  </si>
  <si>
    <t>Fuente: Reporte ejecución a 31 de diciembre de 2023 y 1er semestre de 2024 Ministerio de Hacienda y Crédito Público</t>
  </si>
  <si>
    <r>
      <rPr>
        <b/>
        <sz val="12"/>
        <color theme="1"/>
        <rFont val="Arial Narrow"/>
        <family val="2"/>
      </rPr>
      <t xml:space="preserve">MANTENIMIENTO: </t>
    </r>
    <r>
      <rPr>
        <sz val="12"/>
        <color theme="1"/>
        <rFont val="Arial Narrow"/>
        <family val="2"/>
      </rPr>
      <t xml:space="preserve">Licenciamiento de Microsoft, Azure y Ciberseguridad por valor aproximado de $87 millones, que se clasificaron como aparatos transmisibles y corresponden a paquetes de software; $13.500.000 por el suministro de los token para acceder a SIIF, $2.000.0000 constitución de caja menor, $32.500.000 nuevos puntos de cableado estructurado,  nuevamente por el rubro A020205 constitución de caja menor por $2.000.000, y finalmente cartuchos, almacenamiento de cintas por valor de $20.155.030. Cuando en realidad no corresponderían a Mantenimiento.                                                           </t>
    </r>
    <r>
      <rPr>
        <b/>
        <sz val="12"/>
        <color theme="1"/>
        <rFont val="Arial Narrow"/>
        <family val="2"/>
      </rPr>
      <t xml:space="preserve">Nota: </t>
    </r>
    <r>
      <rPr>
        <sz val="12"/>
        <color theme="1"/>
        <rFont val="Arial Narrow"/>
        <family val="2"/>
      </rPr>
      <t>En este ítem se incluyen los gastos de arrendamiento de biens inmuebles y mantenimiento de bienes inmuebles, cambio de sede y adquisición de bienes muebles.</t>
    </r>
  </si>
  <si>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2024 / KW de energía consumidos vigencia 2023.
M3 de agua consumidos vigencia 2024 / M3 de agua consumidos vigencia 2023.</t>
  </si>
  <si>
    <t>A junio 30 de 2024 se evidencia cumplimiento de este indicador si se tiene en cuenta que la contratación de apoyo personal se presenta con mayor frecuencia a principio de la vigencia y aún queda mas del 50% disponible por ejecutar en el segundo semestre de 2024.</t>
  </si>
  <si>
    <t>El valor de este servicio refleja un aumento por el incremento en los precios del servicio y por cambio en la modalidad de contratación de varias sedes.</t>
  </si>
  <si>
    <r>
      <t>Nombre:</t>
    </r>
    <r>
      <rPr>
        <sz val="12"/>
        <color theme="1"/>
        <rFont val="Arial Narrow"/>
        <family val="2"/>
      </rPr>
      <t xml:space="preserve"> Ruby Mileny Duque Mejía</t>
    </r>
    <r>
      <rPr>
        <b/>
        <sz val="12"/>
        <color theme="1"/>
        <rFont val="Arial Narrow"/>
        <family val="2"/>
      </rPr>
      <t xml:space="preserve">
Cargo: </t>
    </r>
    <r>
      <rPr>
        <sz val="12"/>
        <color theme="1"/>
        <rFont val="Arial Narrow"/>
        <family val="2"/>
      </rPr>
      <t>Analista</t>
    </r>
    <r>
      <rPr>
        <b/>
        <sz val="12"/>
        <color theme="1"/>
        <rFont val="Arial Narrow"/>
        <family val="2"/>
      </rPr>
      <t xml:space="preserve">
Fecha: </t>
    </r>
    <r>
      <rPr>
        <sz val="12"/>
        <color theme="1"/>
        <rFont val="Arial Narrow"/>
        <family val="2"/>
      </rPr>
      <t>15 de octubre de 2024</t>
    </r>
  </si>
  <si>
    <r>
      <t xml:space="preserve">Nombre: </t>
    </r>
    <r>
      <rPr>
        <sz val="12"/>
        <color theme="1"/>
        <rFont val="Arial Narrow"/>
        <family val="2"/>
      </rPr>
      <t>Germán Elías Romero cruz</t>
    </r>
    <r>
      <rPr>
        <b/>
        <sz val="12"/>
        <color theme="1"/>
        <rFont val="Arial Narrow"/>
        <family val="2"/>
      </rPr>
      <t xml:space="preserve">
Cargo: </t>
    </r>
    <r>
      <rPr>
        <sz val="12"/>
        <color theme="1"/>
        <rFont val="Arial Narrow"/>
        <family val="2"/>
      </rPr>
      <t>Coordinador GIT de Financiera</t>
    </r>
    <r>
      <rPr>
        <b/>
        <sz val="12"/>
        <color theme="1"/>
        <rFont val="Arial Narrow"/>
        <family val="2"/>
      </rPr>
      <t xml:space="preserve">
Fecha:</t>
    </r>
    <r>
      <rPr>
        <sz val="12"/>
        <color theme="1"/>
        <rFont val="Arial Narrow"/>
        <family val="2"/>
      </rPr>
      <t>15 de octubre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</si>
</sst>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F800]dddd\,\ mmmm\ dd\,\ yyyy"/>
    <numFmt numFmtId="165" formatCode="[$$-240A]\ #,##0"/>
  </numFmts>
  <fonts count="16" x14ac:knownFonts="1">
    <font>
      <sz val="11"/>
      <color theme="1"/>
      <name val="Calibri"/>
      <family val="2"/>
      <scheme val="minor"/>
    </font>
    <font>
      <sz val="14"/>
      <color theme="1"/>
      <name val="Arial Narrow"/>
      <family val="2"/>
    </font>
    <font>
      <sz val="12"/>
      <name val="Arial Narrow"/>
      <family val="2"/>
    </font>
    <font>
      <b/>
      <sz val="14"/>
      <color theme="1"/>
      <name val="Arial Narrow"/>
      <family val="2"/>
    </font>
    <font>
      <b/>
      <sz val="14"/>
      <name val="Arial Narrow"/>
      <family val="2"/>
    </font>
    <font>
      <b/>
      <sz val="12"/>
      <name val="Arial Narrow"/>
      <family val="2"/>
    </font>
    <font>
      <sz val="14"/>
      <color theme="2" tint="-0.499984740745262"/>
      <name val="Arial Narrow"/>
      <family val="2"/>
    </font>
    <font>
      <sz val="12"/>
      <color theme="1"/>
      <name val="Arial Narrow"/>
      <family val="2"/>
    </font>
    <font>
      <sz val="11"/>
      <color theme="1"/>
      <name val="Calibri"/>
      <family val="2"/>
      <scheme val="minor"/>
    </font>
    <font>
      <sz val="10"/>
      <color rgb="FF000000"/>
      <name val="Calibri"/>
      <family val="2"/>
      <scheme val="minor"/>
    </font>
    <font>
      <b/>
      <sz val="12"/>
      <color theme="1"/>
      <name val="Arial Narrow"/>
      <family val="2"/>
    </font>
    <font>
      <b/>
      <sz val="12"/>
      <name val="Arial"/>
      <family val="2"/>
    </font>
    <font>
      <b/>
      <sz val="12"/>
      <color theme="0"/>
      <name val="Arial Narrow"/>
      <family val="2"/>
    </font>
    <font>
      <sz val="12"/>
      <color theme="0"/>
      <name val="Arial Narrow"/>
      <family val="2"/>
    </font>
    <font>
      <sz val="12"/>
      <color rgb="FFFF0000"/>
      <name val="Arial Narrow"/>
      <family val="2"/>
    </font>
    <font>
      <sz val="14"/>
      <color theme="0"/>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2F2F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top/>
      <bottom style="double">
        <color indexed="64"/>
      </bottom>
      <diagonal/>
    </border>
    <border>
      <left/>
      <right/>
      <top/>
      <bottom style="double">
        <color indexed="64"/>
      </bottom>
      <diagonal/>
    </border>
  </borders>
  <cellStyleXfs count="6">
    <xf numFmtId="0" fontId="0"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4" fontId="8" fillId="0" borderId="0" applyFont="0" applyFill="0" applyBorder="0" applyAlignment="0" applyProtection="0"/>
  </cellStyleXfs>
  <cellXfs count="123">
    <xf numFmtId="0" fontId="0" fillId="0" borderId="0" xfId="0"/>
    <xf numFmtId="0" fontId="4" fillId="3" borderId="1" xfId="0" applyFont="1" applyFill="1" applyBorder="1" applyAlignment="1">
      <alignment horizontal="center" vertical="center" wrapText="1"/>
    </xf>
    <xf numFmtId="0" fontId="7" fillId="2" borderId="0" xfId="0" applyFont="1" applyFill="1"/>
    <xf numFmtId="0" fontId="10" fillId="2" borderId="0" xfId="0" applyFont="1" applyFill="1"/>
    <xf numFmtId="0" fontId="11" fillId="2" borderId="0" xfId="0" applyFont="1" applyFill="1" applyAlignment="1">
      <alignment horizontal="center" vertical="center"/>
    </xf>
    <xf numFmtId="0" fontId="7" fillId="0" borderId="0" xfId="0" applyFont="1"/>
    <xf numFmtId="0" fontId="7" fillId="2" borderId="3" xfId="0" applyFont="1" applyFill="1" applyBorder="1"/>
    <xf numFmtId="0" fontId="7" fillId="2" borderId="4" xfId="0" applyFont="1" applyFill="1" applyBorder="1"/>
    <xf numFmtId="0" fontId="10" fillId="2" borderId="4" xfId="0" applyFont="1" applyFill="1" applyBorder="1"/>
    <xf numFmtId="0" fontId="7" fillId="2" borderId="5" xfId="0" applyFont="1" applyFill="1" applyBorder="1"/>
    <xf numFmtId="0" fontId="7" fillId="2" borderId="6" xfId="0" applyFont="1" applyFill="1" applyBorder="1"/>
    <xf numFmtId="0" fontId="7" fillId="2" borderId="7" xfId="0" applyFont="1" applyFill="1" applyBorder="1"/>
    <xf numFmtId="0" fontId="5" fillId="3" borderId="19"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5" xfId="0" applyFont="1" applyFill="1" applyBorder="1" applyAlignment="1">
      <alignment vertical="center" wrapText="1"/>
    </xf>
    <xf numFmtId="0" fontId="2" fillId="2" borderId="13" xfId="0" applyFont="1" applyFill="1" applyBorder="1" applyAlignment="1">
      <alignment vertical="center" wrapText="1"/>
    </xf>
    <xf numFmtId="0" fontId="2" fillId="2" borderId="0" xfId="0" applyFont="1" applyFill="1" applyAlignment="1">
      <alignment vertical="center" wrapText="1"/>
    </xf>
    <xf numFmtId="0" fontId="5" fillId="3" borderId="18" xfId="0" applyFont="1" applyFill="1" applyBorder="1" applyAlignment="1">
      <alignment horizontal="left" vertical="center" wrapText="1"/>
    </xf>
    <xf numFmtId="0" fontId="7" fillId="2" borderId="0" xfId="0" applyFont="1" applyFill="1" applyAlignment="1">
      <alignment horizontal="left" vertical="center" wrapText="1"/>
    </xf>
    <xf numFmtId="0" fontId="2" fillId="2" borderId="0" xfId="0" applyFont="1" applyFill="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2" fillId="2" borderId="0" xfId="0" applyFont="1" applyFill="1" applyAlignment="1">
      <alignment horizontal="left" wrapText="1"/>
    </xf>
    <xf numFmtId="0" fontId="2" fillId="2" borderId="7" xfId="0" applyFont="1" applyFill="1" applyBorder="1" applyAlignment="1">
      <alignment horizontal="left" vertical="center" wrapText="1"/>
    </xf>
    <xf numFmtId="0" fontId="7" fillId="0" borderId="8" xfId="0" applyFont="1" applyBorder="1"/>
    <xf numFmtId="0" fontId="7" fillId="0" borderId="9" xfId="0" applyFont="1" applyBorder="1"/>
    <xf numFmtId="0" fontId="10" fillId="0" borderId="9" xfId="0" applyFont="1" applyBorder="1"/>
    <xf numFmtId="0" fontId="7" fillId="0" borderId="10" xfId="0" applyFont="1" applyBorder="1"/>
    <xf numFmtId="0" fontId="12" fillId="2" borderId="0" xfId="0" applyFont="1" applyFill="1" applyAlignment="1">
      <alignment horizontal="left" vertical="center" wrapText="1"/>
    </xf>
    <xf numFmtId="164" fontId="7" fillId="2" borderId="0" xfId="0" applyNumberFormat="1" applyFont="1" applyFill="1" applyAlignment="1">
      <alignment horizontal="justify" vertical="top" wrapText="1"/>
    </xf>
    <xf numFmtId="164" fontId="10" fillId="2" borderId="0" xfId="0" applyNumberFormat="1" applyFont="1" applyFill="1" applyAlignment="1">
      <alignment horizontal="justify" vertical="top" wrapText="1"/>
    </xf>
    <xf numFmtId="0" fontId="10" fillId="0" borderId="0" xfId="0" applyFont="1" applyAlignment="1">
      <alignment horizontal="center" vertical="center"/>
    </xf>
    <xf numFmtId="0" fontId="10" fillId="0" borderId="0" xfId="0" applyFont="1" applyAlignment="1">
      <alignment horizontal="left" vertical="top"/>
    </xf>
    <xf numFmtId="0" fontId="10" fillId="0" borderId="0" xfId="0" applyFont="1"/>
    <xf numFmtId="0" fontId="1" fillId="2" borderId="0" xfId="0" applyFont="1" applyFill="1"/>
    <xf numFmtId="0" fontId="15" fillId="0" borderId="0" xfId="0" applyFont="1" applyAlignment="1">
      <alignment vertical="center" wrapText="1"/>
    </xf>
    <xf numFmtId="0" fontId="7" fillId="2" borderId="0" xfId="0" applyFont="1" applyFill="1" applyAlignment="1">
      <alignment vertical="center"/>
    </xf>
    <xf numFmtId="0" fontId="7" fillId="0" borderId="0" xfId="0" applyFont="1" applyAlignment="1">
      <alignment vertical="center"/>
    </xf>
    <xf numFmtId="0" fontId="4" fillId="6" borderId="1" xfId="0" applyFont="1" applyFill="1" applyBorder="1" applyAlignment="1">
      <alignment horizontal="center" vertical="center" wrapText="1"/>
    </xf>
    <xf numFmtId="0" fontId="15" fillId="0" borderId="0" xfId="0" applyFont="1" applyAlignment="1">
      <alignment horizontal="center" vertical="center" wrapText="1"/>
    </xf>
    <xf numFmtId="0" fontId="2" fillId="0" borderId="1" xfId="0" applyFont="1" applyBorder="1" applyAlignment="1">
      <alignment horizontal="justify" vertical="top" wrapText="1"/>
    </xf>
    <xf numFmtId="0" fontId="5" fillId="2" borderId="1" xfId="0" applyFont="1" applyFill="1" applyBorder="1" applyAlignment="1">
      <alignment horizontal="center" vertical="top" wrapText="1"/>
    </xf>
    <xf numFmtId="0" fontId="2" fillId="4" borderId="1" xfId="0" applyFont="1" applyFill="1" applyBorder="1" applyAlignment="1">
      <alignment horizontal="justify" vertical="top" wrapText="1"/>
    </xf>
    <xf numFmtId="9" fontId="2" fillId="2" borderId="1" xfId="0" applyNumberFormat="1" applyFont="1" applyFill="1" applyBorder="1" applyAlignment="1">
      <alignment horizontal="center" vertical="top" wrapText="1"/>
    </xf>
    <xf numFmtId="14" fontId="2" fillId="0" borderId="1" xfId="0" applyNumberFormat="1" applyFont="1" applyBorder="1" applyAlignment="1">
      <alignment horizontal="center" vertical="top" wrapText="1"/>
    </xf>
    <xf numFmtId="14" fontId="2" fillId="2"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165" fontId="2" fillId="4" borderId="1" xfId="0" applyNumberFormat="1" applyFont="1" applyFill="1" applyBorder="1" applyAlignment="1">
      <alignment horizontal="center" vertical="top" wrapText="1"/>
    </xf>
    <xf numFmtId="10" fontId="5" fillId="6" borderId="1" xfId="1" applyNumberFormat="1" applyFont="1" applyFill="1" applyBorder="1" applyAlignment="1">
      <alignment horizontal="center" vertical="top" wrapText="1"/>
    </xf>
    <xf numFmtId="0" fontId="2" fillId="4" borderId="1" xfId="0" applyFont="1" applyFill="1" applyBorder="1" applyAlignment="1">
      <alignment horizontal="center" vertical="top" wrapText="1"/>
    </xf>
    <xf numFmtId="10" fontId="5" fillId="2" borderId="1" xfId="0" applyNumberFormat="1" applyFont="1" applyFill="1" applyBorder="1" applyAlignment="1">
      <alignment horizontal="center" vertical="top" wrapText="1"/>
    </xf>
    <xf numFmtId="10" fontId="5" fillId="5" borderId="1" xfId="0" applyNumberFormat="1" applyFont="1" applyFill="1" applyBorder="1" applyAlignment="1">
      <alignment horizontal="center" vertical="top" wrapText="1"/>
    </xf>
    <xf numFmtId="0" fontId="7" fillId="4" borderId="1" xfId="0" applyFont="1" applyFill="1" applyBorder="1" applyAlignment="1">
      <alignment vertical="top"/>
    </xf>
    <xf numFmtId="0" fontId="7" fillId="0" borderId="0" xfId="0" applyFont="1" applyAlignment="1">
      <alignment vertical="top"/>
    </xf>
    <xf numFmtId="0" fontId="2" fillId="2" borderId="1" xfId="0" applyFont="1" applyFill="1" applyBorder="1" applyAlignment="1">
      <alignment horizontal="justify" vertical="top" wrapText="1"/>
    </xf>
    <xf numFmtId="0" fontId="2" fillId="2" borderId="1" xfId="0" applyFont="1" applyFill="1" applyBorder="1" applyAlignment="1">
      <alignment horizontal="center" vertical="top" wrapText="1"/>
    </xf>
    <xf numFmtId="10" fontId="5" fillId="6" borderId="1" xfId="0" applyNumberFormat="1" applyFont="1" applyFill="1" applyBorder="1" applyAlignment="1">
      <alignment horizontal="center" vertical="top" wrapText="1"/>
    </xf>
    <xf numFmtId="10" fontId="2" fillId="4" borderId="1" xfId="1" applyNumberFormat="1" applyFont="1" applyFill="1" applyBorder="1" applyAlignment="1">
      <alignment horizontal="left" vertical="top" wrapText="1"/>
    </xf>
    <xf numFmtId="10" fontId="14" fillId="4" borderId="1" xfId="0" applyNumberFormat="1" applyFont="1" applyFill="1" applyBorder="1" applyAlignment="1">
      <alignment horizontal="center" vertical="top" wrapText="1"/>
    </xf>
    <xf numFmtId="0" fontId="13" fillId="2" borderId="0" xfId="0" applyFont="1" applyFill="1" applyAlignment="1">
      <alignment horizontal="center" vertical="top" wrapText="1"/>
    </xf>
    <xf numFmtId="0" fontId="2" fillId="4" borderId="14" xfId="0" applyFont="1" applyFill="1" applyBorder="1" applyAlignment="1">
      <alignment vertical="top" wrapText="1"/>
    </xf>
    <xf numFmtId="0" fontId="2" fillId="7" borderId="13" xfId="0" applyFont="1" applyFill="1" applyBorder="1" applyAlignment="1">
      <alignment horizontal="justify" vertical="top" wrapText="1"/>
    </xf>
    <xf numFmtId="0" fontId="2" fillId="4" borderId="17" xfId="0" applyFont="1" applyFill="1" applyBorder="1" applyAlignment="1">
      <alignment vertical="top" wrapText="1"/>
    </xf>
    <xf numFmtId="0" fontId="2" fillId="4" borderId="1" xfId="0" applyFont="1" applyFill="1" applyBorder="1" applyAlignment="1">
      <alignment horizontal="left" vertical="top" wrapText="1"/>
    </xf>
    <xf numFmtId="0" fontId="7" fillId="4" borderId="1" xfId="0" applyFont="1" applyFill="1" applyBorder="1" applyAlignment="1">
      <alignment vertical="top" wrapText="1"/>
    </xf>
    <xf numFmtId="9" fontId="2" fillId="2" borderId="1" xfId="0" applyNumberFormat="1" applyFont="1" applyFill="1" applyBorder="1" applyAlignment="1">
      <alignment horizontal="justify" vertical="top" wrapText="1"/>
    </xf>
    <xf numFmtId="9" fontId="5" fillId="6" borderId="1" xfId="1" applyFont="1" applyFill="1" applyBorder="1" applyAlignment="1">
      <alignment horizontal="center" vertical="top" wrapText="1"/>
    </xf>
    <xf numFmtId="44" fontId="2" fillId="4" borderId="1" xfId="5" applyFont="1" applyFill="1" applyBorder="1" applyAlignment="1">
      <alignment horizontal="center" vertical="top" wrapText="1"/>
    </xf>
    <xf numFmtId="0" fontId="0" fillId="0" borderId="4" xfId="0" applyBorder="1"/>
    <xf numFmtId="0" fontId="5" fillId="2" borderId="0" xfId="0" applyFont="1" applyFill="1" applyAlignment="1">
      <alignment horizontal="left" vertical="center" wrapText="1"/>
    </xf>
    <xf numFmtId="0" fontId="4" fillId="3" borderId="1" xfId="0" applyFont="1" applyFill="1" applyBorder="1" applyAlignment="1">
      <alignment horizontal="center" vertical="center" wrapText="1"/>
    </xf>
    <xf numFmtId="0" fontId="7" fillId="4" borderId="14" xfId="0" applyFont="1" applyFill="1" applyBorder="1" applyAlignment="1">
      <alignment horizontal="center" vertical="top"/>
    </xf>
    <xf numFmtId="0" fontId="7" fillId="4" borderId="17" xfId="0" applyFont="1" applyFill="1" applyBorder="1" applyAlignment="1">
      <alignment horizontal="center" vertical="top"/>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12" xfId="0" applyFont="1" applyBorder="1" applyAlignment="1">
      <alignment horizontal="left" vertical="top" wrapText="1"/>
    </xf>
    <xf numFmtId="0" fontId="10" fillId="0" borderId="15" xfId="0" applyFont="1" applyBorder="1" applyAlignment="1">
      <alignment horizontal="left" vertical="top"/>
    </xf>
    <xf numFmtId="0" fontId="10" fillId="0" borderId="13" xfId="0" applyFont="1" applyBorder="1" applyAlignment="1">
      <alignment horizontal="left" vertical="top"/>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2" fillId="2" borderId="12"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3" fillId="5" borderId="14" xfId="0" applyNumberFormat="1" applyFont="1" applyFill="1" applyBorder="1" applyAlignment="1">
      <alignment horizontal="center" vertical="center" wrapText="1"/>
    </xf>
    <xf numFmtId="164" fontId="3" fillId="5" borderId="16" xfId="0" applyNumberFormat="1" applyFont="1" applyFill="1" applyBorder="1" applyAlignment="1">
      <alignment horizontal="center" vertical="center" wrapText="1"/>
    </xf>
    <xf numFmtId="164" fontId="3" fillId="5" borderId="17" xfId="0" applyNumberFormat="1" applyFont="1" applyFill="1" applyBorder="1" applyAlignment="1">
      <alignment horizontal="center" vertical="center" wrapText="1"/>
    </xf>
    <xf numFmtId="165" fontId="2" fillId="4" borderId="14" xfId="0" applyNumberFormat="1" applyFont="1" applyFill="1" applyBorder="1" applyAlignment="1">
      <alignment horizontal="center" vertical="top" wrapText="1"/>
    </xf>
    <xf numFmtId="165" fontId="2" fillId="4" borderId="17" xfId="0" applyNumberFormat="1" applyFont="1" applyFill="1" applyBorder="1" applyAlignment="1">
      <alignment horizontal="center" vertical="top" wrapText="1"/>
    </xf>
    <xf numFmtId="0" fontId="7" fillId="0" borderId="0" xfId="0" applyFont="1" applyAlignment="1">
      <alignment horizontal="left"/>
    </xf>
    <xf numFmtId="10" fontId="5" fillId="2" borderId="14" xfId="0" applyNumberFormat="1" applyFont="1" applyFill="1" applyBorder="1" applyAlignment="1">
      <alignment horizontal="center" vertical="top" wrapText="1"/>
    </xf>
    <xf numFmtId="10" fontId="5" fillId="2" borderId="17" xfId="0" applyNumberFormat="1" applyFont="1" applyFill="1" applyBorder="1" applyAlignment="1">
      <alignment horizontal="center" vertical="top" wrapText="1"/>
    </xf>
    <xf numFmtId="10" fontId="5" fillId="5" borderId="14" xfId="0" applyNumberFormat="1" applyFont="1" applyFill="1" applyBorder="1" applyAlignment="1">
      <alignment horizontal="center" vertical="top" wrapText="1"/>
    </xf>
    <xf numFmtId="10" fontId="5" fillId="5" borderId="17"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0" fontId="5" fillId="6" borderId="14" xfId="0" applyNumberFormat="1" applyFont="1" applyFill="1" applyBorder="1" applyAlignment="1">
      <alignment horizontal="center" vertical="top" wrapText="1"/>
    </xf>
    <xf numFmtId="10" fontId="5" fillId="6" borderId="17" xfId="0" applyNumberFormat="1" applyFont="1" applyFill="1" applyBorder="1" applyAlignment="1">
      <alignment horizontal="center" vertical="top" wrapText="1"/>
    </xf>
    <xf numFmtId="44" fontId="2" fillId="4" borderId="14" xfId="5" applyFont="1" applyFill="1" applyBorder="1" applyAlignment="1">
      <alignment horizontal="center" vertical="top" wrapText="1"/>
    </xf>
    <xf numFmtId="44" fontId="2" fillId="4" borderId="17" xfId="5" applyFont="1" applyFill="1" applyBorder="1" applyAlignment="1">
      <alignment horizontal="center" vertical="top" wrapText="1"/>
    </xf>
  </cellXfs>
  <cellStyles count="6">
    <cellStyle name="Millares 2" xfId="3" xr:uid="{9B4B78CF-F953-4AB0-A8B3-E495ACECF393}"/>
    <cellStyle name="Moneda" xfId="5" builtinId="4"/>
    <cellStyle name="Normal" xfId="0" builtinId="0"/>
    <cellStyle name="Normal 2" xfId="2" xr:uid="{524D709D-21AF-46B4-B494-F01EE52F02F8}"/>
    <cellStyle name="Porcentaje" xfId="1" builtinId="5"/>
    <cellStyle name="Porcentaje 2" xfId="4" xr:uid="{85402B7A-D0BE-4A68-A1AC-627F74D020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324970</xdr:colOff>
      <xdr:row>1</xdr:row>
      <xdr:rowOff>112058</xdr:rowOff>
    </xdr:from>
    <xdr:to>
      <xdr:col>2</xdr:col>
      <xdr:colOff>2297205</xdr:colOff>
      <xdr:row>3</xdr:row>
      <xdr:rowOff>98375</xdr:rowOff>
    </xdr:to>
    <xdr:pic>
      <xdr:nvPicPr>
        <xdr:cNvPr id="4" name="image_0">
          <a:extLst>
            <a:ext uri="{FF2B5EF4-FFF2-40B4-BE49-F238E27FC236}">
              <a16:creationId xmlns:a16="http://schemas.microsoft.com/office/drawing/2014/main" id="{37D1A6C2-75ED-2F96-EC9E-98D2A6FAF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235" y="313764"/>
          <a:ext cx="2745441" cy="1319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persons/person.xml><?xml version="1.0" encoding="utf-8"?>
<personList xmlns="http://schemas.microsoft.com/office/spreadsheetml/2018/threadedcomments" xmlns:x="http://schemas.openxmlformats.org/spreadsheetml/2006/main">
  <person displayName="Indira Burbano Montenegro" id="{BD126119-6393-4C0F-A70C-D6D57FE54287}" userId="S::Indira.Burbano@renovacionterritorio.gov.co::93131af3-7ae0-4129-a6fd-4c26574159f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5" dT="2024-03-22T15:49:06.75" personId="{BD126119-6393-4C0F-A70C-D6D57FE54287}" id="{C9ED8B65-34EB-4602-AA2D-61BFF6EA82CA}">
    <text>Corresponde a los ítem de consumo de energía y de agua.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5"/>
  <sheetViews>
    <sheetView showGridLines="0" tabSelected="1" topLeftCell="D12" zoomScale="70" zoomScaleNormal="70" workbookViewId="0">
      <selection activeCell="H24" sqref="H24"/>
    </sheetView>
  </sheetViews>
  <sheetFormatPr baseColWidth="10" defaultColWidth="11.42578125" defaultRowHeight="15.75" x14ac:dyDescent="0.25"/>
  <cols>
    <col min="1" max="1" width="7.5703125" style="5" customWidth="1"/>
    <col min="2" max="2" width="11.5703125" style="5" customWidth="1"/>
    <col min="3" max="3" width="40.7109375" style="5" customWidth="1"/>
    <col min="4" max="4" width="60.28515625" style="5" customWidth="1"/>
    <col min="5" max="5" width="24.42578125" style="5" customWidth="1"/>
    <col min="6" max="6" width="24.28515625" style="5" customWidth="1"/>
    <col min="7" max="7" width="25" style="35" customWidth="1"/>
    <col min="8" max="8" width="18.7109375" style="5" customWidth="1"/>
    <col min="9" max="9" width="55" style="5" customWidth="1"/>
    <col min="10" max="10" width="22.42578125" style="5" customWidth="1"/>
    <col min="11" max="11" width="24" style="5" customWidth="1"/>
    <col min="12" max="12" width="22.28515625" style="5" customWidth="1"/>
    <col min="13" max="13" width="26" style="5" customWidth="1"/>
    <col min="14" max="14" width="51.140625" style="5" customWidth="1"/>
    <col min="15" max="15" width="37.42578125" style="5" hidden="1" customWidth="1"/>
    <col min="16" max="16" width="35.28515625" style="5" customWidth="1"/>
    <col min="17" max="17" width="46.5703125" style="39" customWidth="1"/>
    <col min="18" max="16384" width="11.42578125" style="5"/>
  </cols>
  <sheetData>
    <row r="1" spans="2:17" s="2" customFormat="1" x14ac:dyDescent="0.25">
      <c r="G1" s="3"/>
      <c r="Q1" s="38"/>
    </row>
    <row r="2" spans="2:17" ht="48.75" customHeight="1" x14ac:dyDescent="0.25">
      <c r="B2" s="93"/>
      <c r="C2" s="93"/>
      <c r="D2" s="75" t="s">
        <v>0</v>
      </c>
      <c r="E2" s="76"/>
      <c r="F2" s="76"/>
      <c r="G2" s="76"/>
      <c r="H2" s="76"/>
      <c r="I2" s="76"/>
      <c r="J2" s="76"/>
      <c r="K2" s="76"/>
      <c r="L2" s="76"/>
      <c r="M2" s="76"/>
      <c r="N2" s="77"/>
      <c r="O2" s="4"/>
    </row>
    <row r="3" spans="2:17" ht="56.45" customHeight="1" x14ac:dyDescent="0.25">
      <c r="B3" s="93"/>
      <c r="C3" s="93"/>
      <c r="D3" s="78" t="s">
        <v>1</v>
      </c>
      <c r="E3" s="79"/>
      <c r="F3" s="79"/>
      <c r="G3" s="79"/>
      <c r="H3" s="79"/>
      <c r="I3" s="79"/>
      <c r="J3" s="79"/>
      <c r="K3" s="79"/>
      <c r="L3" s="79"/>
      <c r="M3" s="79"/>
      <c r="N3" s="80"/>
      <c r="O3" s="4"/>
    </row>
    <row r="4" spans="2:17" ht="16.5" thickBot="1" x14ac:dyDescent="0.3">
      <c r="B4" s="94"/>
      <c r="C4" s="94"/>
      <c r="D4" s="81" t="s">
        <v>2</v>
      </c>
      <c r="E4" s="82"/>
      <c r="F4" s="82"/>
      <c r="G4" s="82"/>
      <c r="H4" s="82"/>
      <c r="I4" s="82"/>
      <c r="J4" s="82"/>
      <c r="K4" s="82"/>
      <c r="L4" s="82"/>
      <c r="M4" s="82"/>
      <c r="N4" s="83"/>
      <c r="O4" s="4"/>
    </row>
    <row r="5" spans="2:17" ht="16.5" thickTop="1" x14ac:dyDescent="0.25">
      <c r="B5" s="2"/>
      <c r="C5" s="2"/>
      <c r="D5" s="2"/>
      <c r="E5" s="2"/>
      <c r="F5" s="2"/>
      <c r="G5" s="3"/>
      <c r="H5" s="2"/>
      <c r="I5" s="2"/>
      <c r="J5" s="2"/>
      <c r="K5" s="2"/>
      <c r="L5" s="2"/>
      <c r="M5" s="2"/>
      <c r="N5" s="2"/>
      <c r="O5" s="2"/>
    </row>
    <row r="6" spans="2:17" x14ac:dyDescent="0.25">
      <c r="B6" s="6"/>
      <c r="C6" s="7"/>
      <c r="D6" s="70"/>
      <c r="E6" s="7"/>
      <c r="F6" s="7"/>
      <c r="G6" s="8"/>
      <c r="H6" s="7"/>
      <c r="I6" s="7"/>
      <c r="J6" s="7"/>
      <c r="K6" s="7"/>
      <c r="L6" s="7"/>
      <c r="M6" s="7"/>
      <c r="N6" s="9"/>
      <c r="O6" s="2"/>
    </row>
    <row r="7" spans="2:17" x14ac:dyDescent="0.25">
      <c r="B7" s="10"/>
      <c r="C7" s="2"/>
      <c r="D7" s="2"/>
      <c r="E7" s="2"/>
      <c r="F7" s="2"/>
      <c r="G7" s="3"/>
      <c r="H7" s="2"/>
      <c r="I7" s="2"/>
      <c r="J7" s="2"/>
      <c r="K7" s="2"/>
      <c r="L7" s="2"/>
      <c r="M7" s="2"/>
      <c r="N7" s="11"/>
      <c r="O7" s="2"/>
    </row>
    <row r="8" spans="2:17" x14ac:dyDescent="0.25">
      <c r="B8" s="10"/>
      <c r="C8" s="12" t="s">
        <v>3</v>
      </c>
      <c r="D8" s="95" t="s">
        <v>4</v>
      </c>
      <c r="E8" s="96"/>
      <c r="F8" s="97"/>
      <c r="G8" s="13" t="s">
        <v>5</v>
      </c>
      <c r="H8" s="14">
        <v>2024</v>
      </c>
      <c r="I8" s="15"/>
      <c r="J8" s="15"/>
      <c r="K8" s="15"/>
      <c r="L8" s="15"/>
      <c r="M8" s="15"/>
      <c r="N8" s="16"/>
      <c r="O8" s="17"/>
    </row>
    <row r="9" spans="2:17" ht="52.9" customHeight="1" x14ac:dyDescent="0.25">
      <c r="B9" s="10"/>
      <c r="C9" s="18" t="s">
        <v>6</v>
      </c>
      <c r="D9" s="98" t="s">
        <v>48</v>
      </c>
      <c r="E9" s="98"/>
      <c r="F9" s="98"/>
      <c r="G9" s="98"/>
      <c r="H9" s="98"/>
      <c r="I9" s="98"/>
      <c r="J9" s="98"/>
      <c r="K9" s="98"/>
      <c r="L9" s="98"/>
      <c r="M9" s="98"/>
      <c r="N9" s="98"/>
      <c r="O9" s="19"/>
    </row>
    <row r="10" spans="2:17" ht="151.5" customHeight="1" x14ac:dyDescent="0.25">
      <c r="B10" s="10"/>
      <c r="C10" s="18" t="s">
        <v>7</v>
      </c>
      <c r="D10" s="95" t="s">
        <v>49</v>
      </c>
      <c r="E10" s="96"/>
      <c r="F10" s="96"/>
      <c r="G10" s="96"/>
      <c r="H10" s="96"/>
      <c r="I10" s="96"/>
      <c r="J10" s="96"/>
      <c r="K10" s="96"/>
      <c r="L10" s="96"/>
      <c r="M10" s="96"/>
      <c r="N10" s="97"/>
      <c r="O10" s="20"/>
    </row>
    <row r="11" spans="2:17" ht="34.5" customHeight="1" x14ac:dyDescent="0.25">
      <c r="B11" s="10"/>
      <c r="C11" s="21" t="s">
        <v>8</v>
      </c>
      <c r="D11" s="95" t="s">
        <v>9</v>
      </c>
      <c r="E11" s="96"/>
      <c r="F11" s="96"/>
      <c r="G11" s="96"/>
      <c r="H11" s="96"/>
      <c r="I11" s="96"/>
      <c r="J11" s="96"/>
      <c r="K11" s="96"/>
      <c r="L11" s="96"/>
      <c r="M11" s="96"/>
      <c r="N11" s="97"/>
      <c r="O11" s="20"/>
    </row>
    <row r="12" spans="2:17" ht="27.75" customHeight="1" x14ac:dyDescent="0.25">
      <c r="B12" s="10"/>
      <c r="C12" s="22" t="s">
        <v>10</v>
      </c>
      <c r="D12" s="95" t="s">
        <v>11</v>
      </c>
      <c r="E12" s="96"/>
      <c r="F12" s="96"/>
      <c r="G12" s="96"/>
      <c r="H12" s="96"/>
      <c r="I12" s="96"/>
      <c r="J12" s="96"/>
      <c r="K12" s="96"/>
      <c r="L12" s="96"/>
      <c r="M12" s="96"/>
      <c r="N12" s="97"/>
      <c r="O12" s="20"/>
    </row>
    <row r="13" spans="2:17" ht="29.25" customHeight="1" x14ac:dyDescent="0.25">
      <c r="B13" s="10"/>
      <c r="C13" s="22" t="s">
        <v>12</v>
      </c>
      <c r="D13" s="95" t="s">
        <v>50</v>
      </c>
      <c r="E13" s="96"/>
      <c r="F13" s="96"/>
      <c r="G13" s="96"/>
      <c r="H13" s="96"/>
      <c r="I13" s="96"/>
      <c r="J13" s="96"/>
      <c r="K13" s="96"/>
      <c r="L13" s="96"/>
      <c r="M13" s="96"/>
      <c r="N13" s="97"/>
      <c r="O13" s="20"/>
    </row>
    <row r="14" spans="2:17" ht="40.5" customHeight="1" x14ac:dyDescent="0.25">
      <c r="B14" s="10"/>
      <c r="C14" s="22" t="s">
        <v>13</v>
      </c>
      <c r="D14" s="95" t="s">
        <v>14</v>
      </c>
      <c r="E14" s="96"/>
      <c r="F14" s="96"/>
      <c r="G14" s="96"/>
      <c r="H14" s="96"/>
      <c r="I14" s="96"/>
      <c r="J14" s="96"/>
      <c r="K14" s="96"/>
      <c r="L14" s="96"/>
      <c r="M14" s="96"/>
      <c r="N14" s="97"/>
      <c r="O14" s="20"/>
    </row>
    <row r="15" spans="2:17" ht="29.25" customHeight="1" x14ac:dyDescent="0.25">
      <c r="B15" s="10"/>
      <c r="C15" s="23" t="s">
        <v>15</v>
      </c>
      <c r="D15" s="95" t="s">
        <v>16</v>
      </c>
      <c r="E15" s="96"/>
      <c r="F15" s="96"/>
      <c r="G15" s="96"/>
      <c r="H15" s="96"/>
      <c r="I15" s="96"/>
      <c r="J15" s="96"/>
      <c r="K15" s="96"/>
      <c r="L15" s="96"/>
      <c r="M15" s="96"/>
      <c r="N15" s="97"/>
      <c r="O15" s="20"/>
    </row>
    <row r="16" spans="2:17" ht="34.5" customHeight="1" x14ac:dyDescent="0.25">
      <c r="B16" s="10"/>
      <c r="C16" s="22" t="s">
        <v>17</v>
      </c>
      <c r="D16" s="95" t="s">
        <v>59</v>
      </c>
      <c r="E16" s="96"/>
      <c r="F16" s="96"/>
      <c r="G16" s="96"/>
      <c r="H16" s="96"/>
      <c r="I16" s="96"/>
      <c r="J16" s="96"/>
      <c r="K16" s="96"/>
      <c r="L16" s="96"/>
      <c r="M16" s="96"/>
      <c r="N16" s="97"/>
      <c r="O16" s="24"/>
    </row>
    <row r="17" spans="2:17" s="2" customFormat="1" x14ac:dyDescent="0.25">
      <c r="B17" s="10"/>
      <c r="C17" s="71"/>
      <c r="D17" s="20"/>
      <c r="E17" s="20"/>
      <c r="F17" s="20"/>
      <c r="G17" s="20"/>
      <c r="H17" s="20"/>
      <c r="I17" s="20"/>
      <c r="J17" s="20"/>
      <c r="K17" s="20"/>
      <c r="L17" s="20"/>
      <c r="M17" s="20"/>
      <c r="N17" s="25"/>
      <c r="O17" s="20"/>
      <c r="Q17" s="38"/>
    </row>
    <row r="18" spans="2:17" x14ac:dyDescent="0.25">
      <c r="B18" s="26"/>
      <c r="C18" s="27"/>
      <c r="D18" s="27"/>
      <c r="E18" s="27"/>
      <c r="F18" s="27"/>
      <c r="G18" s="28"/>
      <c r="H18" s="27"/>
      <c r="I18" s="27"/>
      <c r="J18" s="27"/>
      <c r="K18" s="27"/>
      <c r="L18" s="27"/>
      <c r="M18" s="27"/>
      <c r="N18" s="29"/>
    </row>
    <row r="19" spans="2:17" s="2" customFormat="1" ht="28.5" customHeight="1" x14ac:dyDescent="0.25">
      <c r="B19" s="30"/>
      <c r="C19" s="31"/>
      <c r="D19" s="31"/>
      <c r="E19" s="31"/>
      <c r="F19" s="31"/>
      <c r="G19" s="32"/>
      <c r="H19" s="31"/>
      <c r="I19" s="31"/>
      <c r="J19" s="31"/>
      <c r="K19" s="31"/>
      <c r="L19" s="31"/>
      <c r="M19" s="31"/>
      <c r="N19" s="31"/>
      <c r="O19" s="31"/>
      <c r="Q19" s="38"/>
    </row>
    <row r="20" spans="2:17" s="36" customFormat="1" ht="18" x14ac:dyDescent="0.25">
      <c r="B20" s="113" t="s">
        <v>18</v>
      </c>
      <c r="C20" s="114"/>
      <c r="D20" s="114"/>
      <c r="E20" s="114"/>
      <c r="F20" s="114"/>
      <c r="G20" s="114"/>
      <c r="H20" s="114"/>
      <c r="I20" s="115"/>
      <c r="J20" s="109" t="s">
        <v>78</v>
      </c>
      <c r="K20" s="109"/>
      <c r="L20" s="109"/>
      <c r="M20" s="109"/>
      <c r="N20" s="109"/>
      <c r="O20" s="109"/>
      <c r="P20" s="99" t="s">
        <v>19</v>
      </c>
      <c r="Q20" s="72" t="s">
        <v>86</v>
      </c>
    </row>
    <row r="21" spans="2:17" s="37" customFormat="1" ht="18" customHeight="1" x14ac:dyDescent="0.25">
      <c r="B21" s="116"/>
      <c r="C21" s="117"/>
      <c r="D21" s="117"/>
      <c r="E21" s="117"/>
      <c r="F21" s="117"/>
      <c r="G21" s="117"/>
      <c r="H21" s="117"/>
      <c r="I21" s="118"/>
      <c r="J21" s="110" t="s">
        <v>20</v>
      </c>
      <c r="K21" s="111"/>
      <c r="L21" s="112"/>
      <c r="M21" s="110" t="s">
        <v>21</v>
      </c>
      <c r="N21" s="111"/>
      <c r="O21" s="112"/>
      <c r="P21" s="100"/>
      <c r="Q21" s="72"/>
    </row>
    <row r="22" spans="2:17" s="41" customFormat="1" ht="54" x14ac:dyDescent="0.25">
      <c r="B22" s="1" t="s">
        <v>22</v>
      </c>
      <c r="C22" s="1" t="s">
        <v>23</v>
      </c>
      <c r="D22" s="1" t="s">
        <v>24</v>
      </c>
      <c r="E22" s="1" t="s">
        <v>25</v>
      </c>
      <c r="F22" s="1" t="s">
        <v>26</v>
      </c>
      <c r="G22" s="1" t="s">
        <v>27</v>
      </c>
      <c r="H22" s="1" t="s">
        <v>28</v>
      </c>
      <c r="I22" s="1" t="s">
        <v>29</v>
      </c>
      <c r="J22" s="1" t="s">
        <v>88</v>
      </c>
      <c r="K22" s="1" t="s">
        <v>89</v>
      </c>
      <c r="L22" s="1" t="s">
        <v>87</v>
      </c>
      <c r="M22" s="40" t="s">
        <v>85</v>
      </c>
      <c r="N22" s="1" t="s">
        <v>30</v>
      </c>
      <c r="O22" s="1" t="s">
        <v>31</v>
      </c>
      <c r="P22" s="101"/>
      <c r="Q22" s="72"/>
    </row>
    <row r="23" spans="2:17" s="61" customFormat="1" ht="94.5" x14ac:dyDescent="0.25">
      <c r="B23" s="43">
        <v>1</v>
      </c>
      <c r="C23" s="44" t="s">
        <v>51</v>
      </c>
      <c r="D23" s="56" t="s">
        <v>62</v>
      </c>
      <c r="E23" s="45">
        <v>0.05</v>
      </c>
      <c r="F23" s="46">
        <v>45293</v>
      </c>
      <c r="G23" s="47">
        <v>45657</v>
      </c>
      <c r="H23" s="57" t="s">
        <v>60</v>
      </c>
      <c r="I23" s="44" t="s">
        <v>66</v>
      </c>
      <c r="J23" s="49">
        <v>8349643891</v>
      </c>
      <c r="K23" s="49">
        <v>7932161696.4499998</v>
      </c>
      <c r="L23" s="69">
        <v>3395717989</v>
      </c>
      <c r="M23" s="58">
        <f>+(L23-K23)/K23</f>
        <v>-0.57190509738099049</v>
      </c>
      <c r="N23" s="59" t="s">
        <v>101</v>
      </c>
      <c r="O23" s="52">
        <f>+M23</f>
        <v>-0.57190509738099049</v>
      </c>
      <c r="P23" s="53">
        <f>+L23/K23</f>
        <v>0.42809490261900951</v>
      </c>
      <c r="Q23" s="60"/>
    </row>
    <row r="24" spans="2:17" s="55" customFormat="1" ht="94.5" x14ac:dyDescent="0.25">
      <c r="B24" s="43">
        <v>2</v>
      </c>
      <c r="C24" s="44" t="s">
        <v>32</v>
      </c>
      <c r="D24" s="42" t="s">
        <v>63</v>
      </c>
      <c r="E24" s="45">
        <v>0.05</v>
      </c>
      <c r="F24" s="46">
        <v>45292</v>
      </c>
      <c r="G24" s="47">
        <v>45657</v>
      </c>
      <c r="H24" s="48" t="s">
        <v>35</v>
      </c>
      <c r="I24" s="44" t="s">
        <v>79</v>
      </c>
      <c r="J24" s="102">
        <v>1447779103</v>
      </c>
      <c r="K24" s="102">
        <v>1375390147.8499999</v>
      </c>
      <c r="L24" s="121">
        <v>316360876</v>
      </c>
      <c r="M24" s="119">
        <f>+(L24-J24)/J24</f>
        <v>-0.78148539694732699</v>
      </c>
      <c r="N24" s="62" t="s">
        <v>90</v>
      </c>
      <c r="O24" s="105">
        <f>+M24</f>
        <v>-0.78148539694732699</v>
      </c>
      <c r="P24" s="107">
        <f>+L24/K24</f>
        <v>0.23001537163439267</v>
      </c>
      <c r="Q24" s="73"/>
    </row>
    <row r="25" spans="2:17" s="55" customFormat="1" ht="63" x14ac:dyDescent="0.25">
      <c r="B25" s="43">
        <v>3</v>
      </c>
      <c r="C25" s="44" t="s">
        <v>34</v>
      </c>
      <c r="D25" s="42" t="s">
        <v>64</v>
      </c>
      <c r="E25" s="45">
        <v>0.3</v>
      </c>
      <c r="F25" s="47">
        <v>45293</v>
      </c>
      <c r="G25" s="47">
        <v>45657</v>
      </c>
      <c r="H25" s="48" t="s">
        <v>35</v>
      </c>
      <c r="I25" s="63" t="s">
        <v>65</v>
      </c>
      <c r="J25" s="103"/>
      <c r="K25" s="103"/>
      <c r="L25" s="122"/>
      <c r="M25" s="120"/>
      <c r="N25" s="64" t="s">
        <v>83</v>
      </c>
      <c r="O25" s="106"/>
      <c r="P25" s="108"/>
      <c r="Q25" s="74"/>
    </row>
    <row r="26" spans="2:17" s="55" customFormat="1" ht="302.25" customHeight="1" x14ac:dyDescent="0.25">
      <c r="B26" s="43">
        <v>4</v>
      </c>
      <c r="C26" s="44" t="s">
        <v>36</v>
      </c>
      <c r="D26" s="42" t="s">
        <v>67</v>
      </c>
      <c r="E26" s="45">
        <v>0</v>
      </c>
      <c r="F26" s="46">
        <v>45323</v>
      </c>
      <c r="G26" s="47">
        <v>45657</v>
      </c>
      <c r="H26" s="48" t="s">
        <v>33</v>
      </c>
      <c r="I26" s="44" t="s">
        <v>68</v>
      </c>
      <c r="J26" s="49">
        <v>6000807107</v>
      </c>
      <c r="K26" s="49">
        <v>6000807107</v>
      </c>
      <c r="L26" s="69">
        <v>2781574562</v>
      </c>
      <c r="M26" s="58">
        <f>+(L26-J26)/J26</f>
        <v>-0.53646659317623024</v>
      </c>
      <c r="N26" s="65" t="s">
        <v>93</v>
      </c>
      <c r="O26" s="52">
        <f t="shared" ref="O26:O35" si="0">+M26</f>
        <v>-0.53646659317623024</v>
      </c>
      <c r="P26" s="53">
        <f>+L26/K26</f>
        <v>0.46353340682376976</v>
      </c>
      <c r="Q26" s="66" t="s">
        <v>99</v>
      </c>
    </row>
    <row r="27" spans="2:17" s="55" customFormat="1" ht="63" x14ac:dyDescent="0.25">
      <c r="B27" s="43">
        <v>5</v>
      </c>
      <c r="C27" s="44" t="s">
        <v>37</v>
      </c>
      <c r="D27" s="67" t="s">
        <v>77</v>
      </c>
      <c r="E27" s="45">
        <v>0</v>
      </c>
      <c r="F27" s="46">
        <v>45293</v>
      </c>
      <c r="G27" s="47">
        <v>45657</v>
      </c>
      <c r="H27" s="48" t="s">
        <v>35</v>
      </c>
      <c r="I27" s="44" t="s">
        <v>69</v>
      </c>
      <c r="J27" s="49">
        <v>808860518</v>
      </c>
      <c r="K27" s="49">
        <v>808860518</v>
      </c>
      <c r="L27" s="69">
        <v>183888310</v>
      </c>
      <c r="M27" s="58">
        <f>+(L27-J27)/J27</f>
        <v>-0.77265757703851734</v>
      </c>
      <c r="N27" s="51"/>
      <c r="O27" s="52">
        <f t="shared" si="0"/>
        <v>-0.77265757703851734</v>
      </c>
      <c r="P27" s="53">
        <f>+L27/K27</f>
        <v>0.22734242296148272</v>
      </c>
      <c r="Q27" s="54"/>
    </row>
    <row r="28" spans="2:17" s="55" customFormat="1" ht="94.5" x14ac:dyDescent="0.25">
      <c r="B28" s="43">
        <v>6</v>
      </c>
      <c r="C28" s="44" t="s">
        <v>61</v>
      </c>
      <c r="D28" s="56" t="s">
        <v>70</v>
      </c>
      <c r="E28" s="45">
        <v>0.05</v>
      </c>
      <c r="F28" s="46">
        <v>45293</v>
      </c>
      <c r="G28" s="47">
        <v>45657</v>
      </c>
      <c r="H28" s="48" t="s">
        <v>60</v>
      </c>
      <c r="I28" s="44" t="s">
        <v>80</v>
      </c>
      <c r="J28" s="49">
        <v>1689288836</v>
      </c>
      <c r="K28" s="49">
        <v>1604824394.2</v>
      </c>
      <c r="L28" s="69">
        <v>986456692</v>
      </c>
      <c r="M28" s="58">
        <f>+(L28-J28)/J28</f>
        <v>-0.41605208595600995</v>
      </c>
      <c r="N28" s="65" t="s">
        <v>84</v>
      </c>
      <c r="O28" s="52">
        <f t="shared" si="0"/>
        <v>-0.41605208595600995</v>
      </c>
      <c r="P28" s="53">
        <f>+L28/K28</f>
        <v>0.61468201478314743</v>
      </c>
      <c r="Q28" s="54"/>
    </row>
    <row r="29" spans="2:17" s="55" customFormat="1" ht="236.25" x14ac:dyDescent="0.25">
      <c r="B29" s="43">
        <v>7</v>
      </c>
      <c r="C29" s="44" t="s">
        <v>38</v>
      </c>
      <c r="D29" s="56" t="s">
        <v>71</v>
      </c>
      <c r="E29" s="45" t="s">
        <v>52</v>
      </c>
      <c r="F29" s="46">
        <v>45293</v>
      </c>
      <c r="G29" s="47">
        <v>45657</v>
      </c>
      <c r="H29" s="48" t="s">
        <v>35</v>
      </c>
      <c r="I29" s="44" t="s">
        <v>72</v>
      </c>
      <c r="J29" s="49">
        <v>495997837</v>
      </c>
      <c r="K29" s="49">
        <v>0</v>
      </c>
      <c r="L29" s="69">
        <v>288810353</v>
      </c>
      <c r="M29" s="58">
        <f>+(L29-J29)/J29</f>
        <v>-0.41771852323622127</v>
      </c>
      <c r="N29" s="51" t="s">
        <v>81</v>
      </c>
      <c r="O29" s="52">
        <f t="shared" si="0"/>
        <v>-0.41771852323622127</v>
      </c>
      <c r="P29" s="53" t="e">
        <f>+L29/K29</f>
        <v>#DIV/0!</v>
      </c>
      <c r="Q29" s="66" t="s">
        <v>92</v>
      </c>
    </row>
    <row r="30" spans="2:17" s="55" customFormat="1" ht="157.5" x14ac:dyDescent="0.25">
      <c r="B30" s="43">
        <v>8</v>
      </c>
      <c r="C30" s="44" t="s">
        <v>39</v>
      </c>
      <c r="D30" s="42" t="s">
        <v>97</v>
      </c>
      <c r="E30" s="45">
        <v>0</v>
      </c>
      <c r="F30" s="46">
        <v>45566</v>
      </c>
      <c r="G30" s="47">
        <v>45657</v>
      </c>
      <c r="H30" s="48" t="s">
        <v>33</v>
      </c>
      <c r="I30" s="44" t="s">
        <v>73</v>
      </c>
      <c r="J30" s="49">
        <v>26373637</v>
      </c>
      <c r="K30" s="49">
        <v>26373637</v>
      </c>
      <c r="L30" s="69">
        <v>64523766</v>
      </c>
      <c r="M30" s="58">
        <f>+(L30-J30)/J30</f>
        <v>1.4465251417542451</v>
      </c>
      <c r="N30" s="65" t="s">
        <v>94</v>
      </c>
      <c r="O30" s="52">
        <f t="shared" si="0"/>
        <v>1.4465251417542451</v>
      </c>
      <c r="P30" s="53">
        <f>+L30/K30</f>
        <v>2.4465251417542451</v>
      </c>
      <c r="Q30" s="54"/>
    </row>
    <row r="31" spans="2:17" s="55" customFormat="1" ht="252" x14ac:dyDescent="0.25">
      <c r="B31" s="43">
        <v>9</v>
      </c>
      <c r="C31" s="44" t="s">
        <v>40</v>
      </c>
      <c r="D31" s="42" t="s">
        <v>96</v>
      </c>
      <c r="E31" s="45" t="s">
        <v>52</v>
      </c>
      <c r="F31" s="46">
        <v>45292</v>
      </c>
      <c r="G31" s="47">
        <v>45657</v>
      </c>
      <c r="H31" s="48" t="s">
        <v>33</v>
      </c>
      <c r="I31" s="44" t="s">
        <v>82</v>
      </c>
      <c r="J31" s="49">
        <v>0</v>
      </c>
      <c r="K31" s="49">
        <v>0</v>
      </c>
      <c r="L31" s="69">
        <v>0</v>
      </c>
      <c r="M31" s="50">
        <v>0</v>
      </c>
      <c r="N31" s="51" t="s">
        <v>81</v>
      </c>
      <c r="O31" s="52">
        <f t="shared" si="0"/>
        <v>0</v>
      </c>
      <c r="P31" s="53">
        <v>0</v>
      </c>
      <c r="Q31" s="54"/>
    </row>
    <row r="32" spans="2:17" s="55" customFormat="1" ht="47.25" x14ac:dyDescent="0.25">
      <c r="B32" s="43">
        <v>10</v>
      </c>
      <c r="C32" s="44" t="s">
        <v>41</v>
      </c>
      <c r="D32" s="56" t="s">
        <v>53</v>
      </c>
      <c r="E32" s="45" t="s">
        <v>52</v>
      </c>
      <c r="F32" s="46">
        <v>45293</v>
      </c>
      <c r="G32" s="47">
        <v>45657</v>
      </c>
      <c r="H32" s="48" t="s">
        <v>54</v>
      </c>
      <c r="I32" s="44" t="s">
        <v>55</v>
      </c>
      <c r="J32" s="49">
        <v>0</v>
      </c>
      <c r="K32" s="49">
        <v>0</v>
      </c>
      <c r="L32" s="69">
        <v>528300</v>
      </c>
      <c r="M32" s="50">
        <f>+K32/L32</f>
        <v>0</v>
      </c>
      <c r="N32" s="51" t="s">
        <v>95</v>
      </c>
      <c r="O32" s="52">
        <f t="shared" si="0"/>
        <v>0</v>
      </c>
      <c r="P32" s="53">
        <v>0</v>
      </c>
      <c r="Q32" s="54"/>
    </row>
    <row r="33" spans="2:17" s="55" customFormat="1" ht="94.5" x14ac:dyDescent="0.25">
      <c r="B33" s="43">
        <v>11</v>
      </c>
      <c r="C33" s="44" t="s">
        <v>56</v>
      </c>
      <c r="D33" s="67" t="s">
        <v>74</v>
      </c>
      <c r="E33" s="45">
        <v>0.05</v>
      </c>
      <c r="F33" s="46">
        <v>45292</v>
      </c>
      <c r="G33" s="47">
        <v>45657</v>
      </c>
      <c r="H33" s="48" t="s">
        <v>33</v>
      </c>
      <c r="I33" s="44" t="s">
        <v>75</v>
      </c>
      <c r="J33" s="49">
        <v>95788177</v>
      </c>
      <c r="K33" s="49">
        <v>90998768.150000006</v>
      </c>
      <c r="L33" s="69">
        <v>136871516</v>
      </c>
      <c r="M33" s="58">
        <f>+(L33-J33)/J33</f>
        <v>0.42889780645893283</v>
      </c>
      <c r="N33" s="51"/>
      <c r="O33" s="52">
        <f t="shared" si="0"/>
        <v>0.42889780645893283</v>
      </c>
      <c r="P33" s="53">
        <f>+L33/K33</f>
        <v>1.5041029541672977</v>
      </c>
      <c r="Q33" s="54"/>
    </row>
    <row r="34" spans="2:17" s="55" customFormat="1" ht="31.5" x14ac:dyDescent="0.25">
      <c r="B34" s="43">
        <v>12</v>
      </c>
      <c r="C34" s="44" t="s">
        <v>58</v>
      </c>
      <c r="D34" s="42" t="s">
        <v>57</v>
      </c>
      <c r="E34" s="45" t="s">
        <v>52</v>
      </c>
      <c r="F34" s="46">
        <v>45292</v>
      </c>
      <c r="G34" s="47">
        <v>45657</v>
      </c>
      <c r="H34" s="48" t="s">
        <v>33</v>
      </c>
      <c r="I34" s="44" t="s">
        <v>42</v>
      </c>
      <c r="J34" s="49">
        <v>0</v>
      </c>
      <c r="K34" s="49">
        <v>0</v>
      </c>
      <c r="L34" s="69">
        <v>0</v>
      </c>
      <c r="M34" s="68">
        <v>0</v>
      </c>
      <c r="N34" s="51" t="s">
        <v>81</v>
      </c>
      <c r="O34" s="52">
        <f t="shared" si="0"/>
        <v>0</v>
      </c>
      <c r="P34" s="53">
        <v>0</v>
      </c>
      <c r="Q34" s="54"/>
    </row>
    <row r="35" spans="2:17" s="55" customFormat="1" ht="283.5" x14ac:dyDescent="0.25">
      <c r="B35" s="43">
        <v>13</v>
      </c>
      <c r="C35" s="44" t="s">
        <v>43</v>
      </c>
      <c r="D35" s="42" t="s">
        <v>100</v>
      </c>
      <c r="E35" s="45">
        <v>0</v>
      </c>
      <c r="F35" s="46">
        <v>45292</v>
      </c>
      <c r="G35" s="47">
        <v>45657</v>
      </c>
      <c r="H35" s="48" t="s">
        <v>33</v>
      </c>
      <c r="I35" s="44" t="s">
        <v>76</v>
      </c>
      <c r="J35" s="49">
        <v>221283720</v>
      </c>
      <c r="K35" s="49">
        <v>221283720</v>
      </c>
      <c r="L35" s="69">
        <v>175009437</v>
      </c>
      <c r="M35" s="50">
        <f>+(L35-J35)/J35</f>
        <v>-0.20911743078071898</v>
      </c>
      <c r="N35" s="51" t="s">
        <v>102</v>
      </c>
      <c r="O35" s="52">
        <f t="shared" si="0"/>
        <v>-0.20911743078071898</v>
      </c>
      <c r="P35" s="53">
        <f>+L35/K35</f>
        <v>0.79088256921928102</v>
      </c>
      <c r="Q35" s="54"/>
    </row>
    <row r="36" spans="2:17" x14ac:dyDescent="0.25">
      <c r="B36" s="104" t="s">
        <v>98</v>
      </c>
      <c r="C36" s="104"/>
      <c r="D36" s="104"/>
      <c r="E36" s="104"/>
      <c r="F36" s="104"/>
      <c r="G36" s="104"/>
      <c r="H36" s="104"/>
      <c r="I36" s="104"/>
      <c r="J36" s="104"/>
      <c r="K36" s="104"/>
      <c r="L36" s="104"/>
      <c r="M36" s="104"/>
      <c r="N36" s="104"/>
      <c r="O36" s="104"/>
      <c r="P36" s="104"/>
    </row>
    <row r="38" spans="2:17" ht="33.75" customHeight="1" x14ac:dyDescent="0.25">
      <c r="B38" s="90" t="s">
        <v>44</v>
      </c>
      <c r="C38" s="91"/>
      <c r="D38" s="91"/>
      <c r="E38" s="91"/>
      <c r="F38" s="91"/>
      <c r="G38" s="91"/>
      <c r="H38" s="91"/>
      <c r="I38" s="91"/>
      <c r="J38" s="92"/>
      <c r="K38" s="33"/>
      <c r="L38" s="33"/>
    </row>
    <row r="39" spans="2:17" ht="29.25" customHeight="1" x14ac:dyDescent="0.25">
      <c r="B39" s="84" t="s">
        <v>45</v>
      </c>
      <c r="C39" s="85"/>
      <c r="D39" s="86"/>
      <c r="E39" s="84" t="s">
        <v>46</v>
      </c>
      <c r="F39" s="86"/>
      <c r="G39" s="84" t="s">
        <v>47</v>
      </c>
      <c r="H39" s="85"/>
      <c r="I39" s="85"/>
      <c r="J39" s="86"/>
      <c r="K39" s="33"/>
      <c r="L39" s="33"/>
    </row>
    <row r="40" spans="2:17" ht="81.75" customHeight="1" x14ac:dyDescent="0.25">
      <c r="B40" s="87" t="s">
        <v>103</v>
      </c>
      <c r="C40" s="88"/>
      <c r="D40" s="89"/>
      <c r="E40" s="87" t="s">
        <v>104</v>
      </c>
      <c r="F40" s="89"/>
      <c r="G40" s="87" t="s">
        <v>91</v>
      </c>
      <c r="H40" s="88"/>
      <c r="I40" s="88"/>
      <c r="J40" s="89"/>
      <c r="K40" s="34"/>
      <c r="L40" s="34"/>
    </row>
    <row r="41" spans="2:17" ht="60.6" customHeight="1" x14ac:dyDescent="0.25"/>
    <row r="42" spans="2:17" ht="60.6" customHeight="1" x14ac:dyDescent="0.25"/>
    <row r="43" spans="2:17" ht="60.6" customHeight="1" x14ac:dyDescent="0.25"/>
    <row r="44" spans="2:17" ht="60.6" customHeight="1" x14ac:dyDescent="0.25"/>
    <row r="45" spans="2:17" ht="60.6" customHeight="1" x14ac:dyDescent="0.25"/>
    <row r="46" spans="2:17" ht="60.6" customHeight="1" x14ac:dyDescent="0.25"/>
    <row r="47" spans="2:17" ht="60.6" customHeight="1" x14ac:dyDescent="0.25"/>
    <row r="48" spans="2:17" ht="60.6" customHeight="1" x14ac:dyDescent="0.25"/>
    <row r="49" ht="60.6" customHeight="1" x14ac:dyDescent="0.25"/>
    <row r="50" ht="60.6" customHeight="1" x14ac:dyDescent="0.25"/>
    <row r="51" ht="60.6" customHeight="1" x14ac:dyDescent="0.25"/>
    <row r="52" ht="60.6" customHeight="1" x14ac:dyDescent="0.25"/>
    <row r="53" ht="60.6" customHeight="1" x14ac:dyDescent="0.25"/>
    <row r="54" ht="60.6" customHeight="1" x14ac:dyDescent="0.25"/>
    <row r="55" ht="60.6" customHeight="1" x14ac:dyDescent="0.25"/>
  </sheetData>
  <sheetProtection algorithmName="SHA-512" hashValue="Wkyb5UokKPeBvOs3EKWFEajzVXLqdgNWkbgKmvQI+Psm5bmmuO0+CPdfQOSdlynjmK0kXlNUNGRU/8M50n24gQ==" saltValue="OYegC03JDTjHHKvhdp7leg==" spinCount="100000" sheet="1" objects="1" scenarios="1"/>
  <mergeCells count="34">
    <mergeCell ref="B36:P36"/>
    <mergeCell ref="O24:O25"/>
    <mergeCell ref="P24:P25"/>
    <mergeCell ref="J20:O20"/>
    <mergeCell ref="J21:L21"/>
    <mergeCell ref="M21:O21"/>
    <mergeCell ref="B20:I21"/>
    <mergeCell ref="J24:J25"/>
    <mergeCell ref="M24:M25"/>
    <mergeCell ref="L24:L25"/>
    <mergeCell ref="B2:C4"/>
    <mergeCell ref="D11:N11"/>
    <mergeCell ref="D9:N9"/>
    <mergeCell ref="D10:N10"/>
    <mergeCell ref="D8:F8"/>
    <mergeCell ref="B39:D39"/>
    <mergeCell ref="E39:F39"/>
    <mergeCell ref="G39:J39"/>
    <mergeCell ref="G40:J40"/>
    <mergeCell ref="B38:J38"/>
    <mergeCell ref="E40:F40"/>
    <mergeCell ref="B40:D40"/>
    <mergeCell ref="Q20:Q22"/>
    <mergeCell ref="Q24:Q25"/>
    <mergeCell ref="D2:N2"/>
    <mergeCell ref="D3:N3"/>
    <mergeCell ref="D4:N4"/>
    <mergeCell ref="D16:N16"/>
    <mergeCell ref="D13:N13"/>
    <mergeCell ref="D12:N12"/>
    <mergeCell ref="D15:N15"/>
    <mergeCell ref="D14:N14"/>
    <mergeCell ref="P20:P22"/>
    <mergeCell ref="K24:K25"/>
  </mergeCells>
  <printOptions horizontalCentered="1"/>
  <pageMargins left="0.23622047244094491" right="0.23622047244094491" top="0.55118110236220474" bottom="0.98425196850393704" header="0.31496062992125984" footer="0.19685039370078741"/>
  <pageSetup paperSize="7" scale="31" fitToHeight="4" orientation="landscape" r:id="rId1"/>
  <headerFooter>
    <oddFooter>&amp;CPlan de Acción Institucional
FM-PS-DE-04. V3&amp;R&amp;G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 2024</vt:lpstr>
      <vt:lpstr>'PAG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German Elias Romero Cruz</cp:lastModifiedBy>
  <cp:revision/>
  <cp:lastPrinted>2024-10-23T14:06:22Z</cp:lastPrinted>
  <dcterms:created xsi:type="dcterms:W3CDTF">2022-01-27T00:21:01Z</dcterms:created>
  <dcterms:modified xsi:type="dcterms:W3CDTF">2024-10-25T16:05:05Z</dcterms:modified>
  <cp:category/>
  <cp:contentStatus/>
</cp:coreProperties>
</file>