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\\Marte\git_fin\25\APOYO FINANCIERO\INFORMES PAG WEB\5.2A Ejecucion Presupuestal Vigencia\"/>
    </mc:Choice>
  </mc:AlternateContent>
  <xr:revisionPtr revIDLastSave="0" documentId="13_ncr:1_{F2715DB8-A8B9-46CA-9F7E-4A298306A01B}" xr6:coauthVersionLast="47" xr6:coauthVersionMax="47" xr10:uidLastSave="{00000000-0000-0000-0000-000000000000}"/>
  <workbookProtection workbookAlgorithmName="SHA-512" workbookHashValue="sVuAjLajJGhs9aj9GhtlRu+3blTvhevyHh1US2w/0K6WV//b8d/K2TrMANJvkBsyGQf1GALL8sJzC65v1UBR8A==" workbookSaltValue="AL93jLR1Wu82+nGeUiDTYg==" workbookSpinCount="100000" lockStructure="1"/>
  <bookViews>
    <workbookView xWindow="-120" yWindow="-120" windowWidth="29040" windowHeight="15720" xr2:uid="{63C76F91-DC28-4E40-A4EC-CAB156D82BAA}"/>
  </bookViews>
  <sheets>
    <sheet name="EJECUCION PPTAL VIG 2025" sheetId="1" r:id="rId1"/>
    <sheet name="HOJA TRABAJO" sheetId="3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123Graph_A" hidden="1">[1]A!$U$11:$U$11</definedName>
    <definedName name="__123Graph_ABASE" hidden="1">[1]A!$AB$11:$AB$11</definedName>
    <definedName name="__123Graph_AM1" hidden="1">[1]A!$U$11:$U$11</definedName>
    <definedName name="__123Graph_ATOTAL" hidden="1">[2]Resumen!#REF!</definedName>
    <definedName name="__123Graph_B" hidden="1">[1]A!$W$11:$W$11</definedName>
    <definedName name="__123Graph_BBASE" hidden="1">[1]A!$AD$11:$AD$11</definedName>
    <definedName name="__123Graph_BM1" hidden="1">[1]A!$W$11:$W$11</definedName>
    <definedName name="__123Graph_C" hidden="1">[1]A!$C$11:$C$11</definedName>
    <definedName name="__123Graph_CBASE" hidden="1">[1]A!$H$11:$H$11</definedName>
    <definedName name="__123Graph_CM1" hidden="1">[1]A!$C$11:$C$11</definedName>
    <definedName name="__123Graph_D" hidden="1">'[3]GIROS SITUAD.FISCAL- 2000'!#REF!</definedName>
    <definedName name="__123Graph_F" hidden="1">'[3]GIROS SITUAD.FISCAL- 2000'!#REF!</definedName>
    <definedName name="__123Graph_X" hidden="1">[1]A!$B$11:$B$11</definedName>
    <definedName name="__123Graph_XBASE" hidden="1">[1]A!$B$11:$B$11</definedName>
    <definedName name="__123Graph_XM1" hidden="1">[1]A!$B$11:$B$11</definedName>
    <definedName name="__h35" hidden="1">{#N/A,#N/A,FALSE,"informes"}</definedName>
    <definedName name="__R" hidden="1">{"INGRESOS DOLARES",#N/A,FALSE,"informes"}</definedName>
    <definedName name="_1__123Graph_ACHART_1" hidden="1">[1]B!$D$7:$D$26</definedName>
    <definedName name="_2__123Graph_BCHART_1" hidden="1">[1]B!$E$7:$E$26</definedName>
    <definedName name="_3__123Graph_CCHART_1" hidden="1">[1]B!$F$7:$F$26</definedName>
    <definedName name="_4__123Graph_DCHART_1" hidden="1">[1]B!$G$7:$G$26</definedName>
    <definedName name="_5__123Graph_ECHART_1" hidden="1">[1]B!$H$7:$H$26</definedName>
    <definedName name="_Fill" hidden="1">#REF!</definedName>
    <definedName name="_h35" hidden="1">{#N/A,#N/A,FALSE,"informes"}</definedName>
    <definedName name="_Key1" hidden="1">[4]Resumen!$A$861</definedName>
    <definedName name="_MatInverse_In" hidden="1">#REF!</definedName>
    <definedName name="_MatInverse_Out" hidden="1">#REF!</definedName>
    <definedName name="_Order1" hidden="1">255</definedName>
    <definedName name="_Order2" hidden="1">255</definedName>
    <definedName name="_R" hidden="1">{"INGRESOS DOLARES",#N/A,FALSE,"informes"}</definedName>
    <definedName name="_Regression_Out" hidden="1">#REF!</definedName>
    <definedName name="_Regression_X" hidden="1">#REF!</definedName>
    <definedName name="_Regression_Y" hidden="1">#REF!</definedName>
    <definedName name="_Sort" hidden="1">[4]Resumen!$A$861:$C$862</definedName>
    <definedName name="_Table1_Out" hidden="1">[5]CARBOCOL!#REF!</definedName>
    <definedName name="_Table2_In2" hidden="1">[6]ANUAL1!#REF!</definedName>
    <definedName name="_Table2_Out" hidden="1">[5]CARBOCOL!#REF!</definedName>
    <definedName name="A" localSheetId="0">#REF!</definedName>
    <definedName name="A">#REF!</definedName>
    <definedName name="a10000000">'[7]Gastos de Personal'!#REF!</definedName>
    <definedName name="aa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a" hidden="1">{"emca",#N/A,FALSE,"EMCA"}</definedName>
    <definedName name="AAA_DOCTOPS" hidden="1">"AAA_SET"</definedName>
    <definedName name="AAA_duser" hidden="1">"OFF"</definedName>
    <definedName name="aaaaa" hidden="1">{"INGRESOS DOLARES",#N/A,FALSE,"informes"}</definedName>
    <definedName name="AAB_Addin5" hidden="1">"AAB_Description for addin 5,Description for addin 5,Description for addin 5,Description for addin 5,Description for addin 5,Description for addin 5"</definedName>
    <definedName name="Abr" hidden="1">'[8]Seguimiento CSF'!$A$11:$IV$12,'[8]Seguimiento CSF'!#REF!,'[8]Seguimiento CSF'!$A$45:$IV$46,'[8]Seguimiento CSF'!$A$48:$IV$57,'[8]Seguimiento CSF'!$A$61:$IV$63,'[8]Seguimiento CSF'!$A$65:$IV$66,'[8]Seguimiento CSF'!$A$72:$IV$82,'[8]Seguimiento CSF'!$A$89:$IV$92,'[8]Seguimiento CSF'!$A$114:$IV$116,'[8]Seguimiento CSF'!$A$118:$IV$122,'[8]Seguimiento CSF'!$A$129:$IV$132,'[8]Seguimiento CSF'!$A$134:$IV$135</definedName>
    <definedName name="Actpecuaria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d" hidden="1">{"empresa",#N/A,FALSE,"xEMPRESA"}</definedName>
    <definedName name="adi.yane" hidden="1">{"epma",#N/A,FALSE,"EPMA"}</definedName>
    <definedName name="ADICIONALCONIMPACTO" hidden="1">{"trimestre",#N/A,FALSE,"TRIMESTRE";"empresa",#N/A,FALSE,"xEMPRESA";"eaab",#N/A,FALSE,"EAAB";"epma",#N/A,FALSE,"EPMA";"emca",#N/A,FALSE,"EMCA"}</definedName>
    <definedName name="adicionalyaneth" hidden="1">{"epma",#N/A,FALSE,"EPMA"}</definedName>
    <definedName name="agrem" hidden="1">{"trimestre",#N/A,FALSE,"TRIMESTRE";"empresa",#N/A,FALSE,"xEMPRESA";"eaab",#N/A,FALSE,"EAAB";"epma",#N/A,FALSE,"EPMA";"emca",#N/A,FALSE,"EMCA"}</definedName>
    <definedName name="ALV" hidden="1">{#N/A,#N/A,FALSE,"informes"}</definedName>
    <definedName name="areaimpresionplante2" localSheetId="0">#REF!</definedName>
    <definedName name="areaimpresionplante2">#REF!</definedName>
    <definedName name="ART" hidden="1">{"INGRESOS DOLARES",#N/A,FALSE,"informes"}</definedName>
    <definedName name="as" hidden="1">{"trimestre",#N/A,FALSE,"TRIMESTRE";"empresa",#N/A,FALSE,"xEMPRESA";"eaab",#N/A,FALSE,"EAAB";"epma",#N/A,FALSE,"EPMA";"emca",#N/A,FALSE,"EMCA"}</definedName>
    <definedName name="asd" hidden="1">{"emca",#N/A,FALSE,"EMCA"}</definedName>
    <definedName name="BASEACCESS" localSheetId="0">#REF!</definedName>
    <definedName name="BASEACCESS">#REF!</definedName>
    <definedName name="BLPH2" hidden="1">[9]EMBI!#REF!</definedName>
    <definedName name="BLPH3" hidden="1">[9]EMBI!#REF!</definedName>
    <definedName name="bnño4swrlnaplnmfgmn" hidden="1">{#N/A,#N/A,FALSE,"informes"}</definedName>
    <definedName name="BRY" hidden="1">{#N/A,#N/A,FALSE,"informes"}</definedName>
    <definedName name="bsgdkjnbaklde" hidden="1">{"INGRESOS DOLARES",#N/A,FALSE,"informes"}</definedName>
    <definedName name="CC" hidden="1">{#N/A,#N/A,FALSE,"informes"}</definedName>
    <definedName name="Código">[10]Consolidado!$U$3:$U$55</definedName>
    <definedName name="composición" hidden="1">{"trimestre",#N/A,FALSE,"TRIMESTRE";"empresa",#N/A,FALSE,"xEMPRESA";"eaab",#N/A,FALSE,"EAAB";"epma",#N/A,FALSE,"EPMA";"emca",#N/A,FALSE,"EMCA"}</definedName>
    <definedName name="CONCENTRACIONESPROPIOS" hidden="1">{"empresa",#N/A,FALSE,"xEMPRESA"}</definedName>
    <definedName name="COPIA" hidden="1">{"PAGOS DOLARES",#N/A,FALSE,"informes"}</definedName>
    <definedName name="cp" hidden="1">'[11]C Summary'!#REF!</definedName>
    <definedName name="CUA18A" hidden="1">{"trimestre",#N/A,FALSE,"TRIMESTRE";"empresa",#N/A,FALSE,"xEMPRESA";"eaab",#N/A,FALSE,"EAAB";"epma",#N/A,FALSE,"EPMA";"emca",#N/A,FALSE,"EMCA"}</definedName>
    <definedName name="cua18b" hidden="1">{"trimestre",#N/A,FALSE,"TRIMESTRE";"empresa",#N/A,FALSE,"xEMPRESA";"eaab",#N/A,FALSE,"EAAB";"epma",#N/A,FALSE,"EPMA";"emca",#N/A,FALSE,"EMCA"}</definedName>
    <definedName name="CUAJO" hidden="1">{"trimestre",#N/A,FALSE,"TRIMESTRE";"empresa",#N/A,FALSE,"xEMPRESA";"eaab",#N/A,FALSE,"EAAB";"epma",#N/A,FALSE,"EPMA";"emca",#N/A,FALSE,"EMCA"}</definedName>
    <definedName name="Cwvu.ComparEneMar9697." hidden="1">'[8]Seguimiento CSF'!#REF!,'[8]Seguimiento CSF'!$A$30:$IV$34,'[8]Seguimiento CSF'!$A$104:$IV$104,'[8]Seguimiento CSF'!#REF!,'[8]Seguimiento CSF'!#REF!,'[8]Seguimiento CSF'!$A$124:$IV$125</definedName>
    <definedName name="Cwvu.EneFeb." hidden="1">'[8]Seguimiento CSF'!#REF!,'[8]Seguimiento CSF'!#REF!</definedName>
    <definedName name="Cwvu.EneMar." hidden="1">'[8]Seguimiento CSF'!#REF!,'[8]Seguimiento CSF'!$A$67:$IV$67,'[8]Seguimiento CSF'!#REF!,'[8]Seguimiento CSF'!#REF!</definedName>
    <definedName name="Cwvu.Formato._.Corto." hidden="1">'[8]Seguimiento CSF'!$A$11:$IV$12,'[8]Seguimiento CSF'!#REF!,'[8]Seguimiento CSF'!$A$45:$IV$46,'[8]Seguimiento CSF'!$A$48:$IV$57,'[8]Seguimiento CSF'!$A$61:$IV$63,'[8]Seguimiento CSF'!$A$65:$IV$66,'[8]Seguimiento CSF'!$A$72:$IV$82,'[8]Seguimiento CSF'!$A$89:$IV$92,'[8]Seguimiento CSF'!$A$114:$IV$116,'[8]Seguimiento CSF'!$A$118:$IV$122,'[8]Seguimiento CSF'!$A$129:$IV$132,'[8]Seguimiento CSF'!$A$134:$IV$135</definedName>
    <definedName name="Cwvu.Formato._.Total." hidden="1">'[8]Seguimiento CSF'!#REF!,'[8]Seguimiento CSF'!#REF!,'[8]Seguimiento CSF'!#REF!</definedName>
    <definedName name="d" hidden="1">{"trimestre",#N/A,FALSE,"TRIMESTRE";"empresa",#N/A,FALSE,"xEMPRESA";"eaab",#N/A,FALSE,"EAAB";"epma",#N/A,FALSE,"EPMA";"emca",#N/A,FALSE,"EMCA"}</definedName>
    <definedName name="dadhbhf" hidden="1">'[11]C Summary'!#REF!</definedName>
    <definedName name="Datos">'[12]Gastos de Personal'!$DA$3:$DA$4</definedName>
    <definedName name="DD" hidden="1">{"empresa",#N/A,FALSE,"xEMPRESA"}</definedName>
    <definedName name="DDD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D" hidden="1">{#N/A,#N/A,FALSE,"informes"}</definedName>
    <definedName name="DDT" hidden="1">{"empresa",#N/A,FALSE,"xEMPRESA"}</definedName>
    <definedName name="DEDO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FO" hidden="1">{"INGRESOS DOLARES",#N/A,FALSE,"informes"}</definedName>
    <definedName name="DEPENDENCIA">#REF!</definedName>
    <definedName name="DEPENDENCIAS">#REF!</definedName>
    <definedName name="DESCRIPCIÓN">[10]Listas!$S$3:$S$75</definedName>
    <definedName name="df" hidden="1">{"trimestre",#N/A,FALSE,"TRIMESTRE"}</definedName>
    <definedName name="dfd" hidden="1">{"empresa",#N/A,FALSE,"xEMPRESA"}</definedName>
    <definedName name="DIFU" hidden="1">{"INGRESOS DOLARES",#N/A,FALSE,"informes"}</definedName>
    <definedName name="DOCUMENTO">[10]Listas!$I$3:$I$10</definedName>
    <definedName name="ds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uración">#REF!</definedName>
    <definedName name="EDG" hidden="1">{#N/A,#N/A,FALSE,"informes"}</definedName>
    <definedName name="EE" hidden="1">{#N/A,#N/A,FALSE,"informes"}</definedName>
    <definedName name="EEEEE" hidden="1">{#N/A,#N/A,FALSE,"informes"}</definedName>
    <definedName name="ENERO" hidden="1">{#N/A,#N/A,FALSE,"informes"}</definedName>
    <definedName name="ES" hidden="1">{"PAGOS DOLARES",#N/A,FALSE,"informes"}</definedName>
    <definedName name="ESP" hidden="1">{#N/A,#N/A,FALSE,"informes"}</definedName>
    <definedName name="ESTADO_VF">#REF!</definedName>
    <definedName name="excedentes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BAWV" hidden="1">{#N/A,#N/A,FALSE,"informes"}</definedName>
    <definedName name="fd" hidden="1">{#N/A,#N/A,FALSE,"informes"}</definedName>
    <definedName name="fdf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G" hidden="1">{"empresa",#N/A,FALSE,"xEMPRESA"}</definedName>
    <definedName name="fds" hidden="1">{"epma",#N/A,FALSE,"EPMA"}</definedName>
    <definedName name="FECHA_ESTIMADA_CONTRATO">#REF!</definedName>
    <definedName name="FER" hidden="1">{#N/A,#N/A,FALSE,"informes"}</definedName>
    <definedName name="FF" hidden="1">{"emca",#N/A,FALSE,"EMCA"}</definedName>
    <definedName name="ffff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GTR" hidden="1">{"PAGOS DOLARES",#N/A,FALSE,"informes"}</definedName>
    <definedName name="FHKJBEARNKBW" hidden="1">{"INGRESOS DOLARES",#N/A,FALSE,"informes"}</definedName>
    <definedName name="FIN" hidden="1">{#N/A,#N/A,FALSE,"informes"}</definedName>
    <definedName name="fkjrthnk3t" hidden="1">{"PAGOS DOLARES",#N/A,FALSE,"informes"}</definedName>
    <definedName name="fmdñklje" hidden="1">{#N/A,#N/A,FALSE,"informes"}</definedName>
    <definedName name="FOL" hidden="1">{"INGRESOS DOLARES",#N/A,FALSE,"informes"}</definedName>
    <definedName name="FONPETOTAL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RD" hidden="1">{#N/A,#N/A,FALSE,"informes"}</definedName>
    <definedName name="fs" hidden="1">{"empresa",#N/A,FALSE,"xEMPRESA"}</definedName>
    <definedName name="FUENTE_RECURSOS">#REF!</definedName>
    <definedName name="FUL" hidden="1">{#N/A,#N/A,FALSE,"informes"}</definedName>
    <definedName name="FUN" hidden="1">{"PAGOS DOLARES",#N/A,FALSE,"informes"}</definedName>
    <definedName name="gfnmgfxmmfg" hidden="1">{#N/A,#N/A,FALSE,"informes"}</definedName>
    <definedName name="gg" hidden="1">{#N/A,#N/A,FALSE,"informes"}</definedName>
    <definedName name="ghhhhhhhhhhhhhhhhhhhhhhhh" hidden="1">{"PAGOS DOLARES",#N/A,FALSE,"informes"}</definedName>
    <definedName name="GILÑ" hidden="1">{#N/A,#N/A,FALSE,"informes"}</definedName>
    <definedName name="gjhg" hidden="1">{"empresa",#N/A,FALSE,"xEMPRESA"}</definedName>
    <definedName name="gjrtiury6iryrirjyrysyrjyrjstrtjs" hidden="1">{#N/A,#N/A,FALSE,"informes"}</definedName>
    <definedName name="gkljae" hidden="1">{"PAGOS DOLARES",#N/A,FALSE,"informes"}</definedName>
    <definedName name="glkjheanbwBT" hidden="1">{"PAGOS DOLARES",#N/A,FALSE,"informes"}</definedName>
    <definedName name="god" hidden="1">{"INGRESOS DOLARES",#N/A,FALSE,"informes"}</definedName>
    <definedName name="GOL" hidden="1">{"INGRESOS DOLARES",#N/A,FALSE,"informes"}</definedName>
    <definedName name="GOP" hidden="1">{#N/A,#N/A,FALSE,"informes"}</definedName>
    <definedName name="Grupo">#REF!</definedName>
    <definedName name="gyirxsryyjry" hidden="1">{"INGRESOS DOLARES",#N/A,FALSE,"informes"}</definedName>
    <definedName name="h" hidden="1">{#N/A,#N/A,FALSE,"informes"}</definedName>
    <definedName name="HACER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dtya547i76riei" hidden="1">{"PAGOS DOLARES",#N/A,FALSE,"informes"}</definedName>
    <definedName name="HENRY1" localSheetId="0">#REF!</definedName>
    <definedName name="HENRY1">#REF!</definedName>
    <definedName name="hfdha" hidden="1">{"INGRESOS DOLARES",#N/A,FALSE,"informes"}</definedName>
    <definedName name="hh" hidden="1">{#N/A,#N/A,FALSE,"informes"}</definedName>
    <definedName name="hhh" hidden="1">{"empresa",#N/A,FALSE,"xEMPRESA"}</definedName>
    <definedName name="hhhh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JHJ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zr" hidden="1">{#N/A,#N/A,FALSE,"informes"}</definedName>
    <definedName name="hkmzlnmobznozdkgnodzo" hidden="1">{#N/A,#N/A,FALSE,"informes"}</definedName>
    <definedName name="hmj" hidden="1">{#N/A,#N/A,FALSE,"informes"}</definedName>
    <definedName name="IAMR" hidden="1">{"PAGOS DOLARES",#N/A,FALSE,"informes"}</definedName>
    <definedName name="IMAR" hidden="1">{"PAGOS DOLARES",#N/A,FALSE,"informes"}</definedName>
    <definedName name="imprimir.oswa" hidden="1">{"epma",#N/A,FALSE,"EPMA"}</definedName>
    <definedName name="impuestos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S" hidden="1">{#N/A,#N/A,FALSE,"informes"}</definedName>
    <definedName name="ITEM">[10]Listas!$G$3:$G$324</definedName>
    <definedName name="IVAN" hidden="1">{"PAGOS DOLARES",#N/A,FALSE,"informes"}</definedName>
    <definedName name="IVG" hidden="1">{"PAGOS DOLARES",#N/A,FALSE,"informes"}</definedName>
    <definedName name="J" hidden="1">{"INGRESOS DOLARES",#N/A,FALSE,"informes"}</definedName>
    <definedName name="j6yuu" hidden="1">{#N/A,#N/A,FALSE,"informes"}</definedName>
    <definedName name="jasejrj" hidden="1">{"INGRESOS DOLARES",#N/A,FALSE,"informes"}</definedName>
    <definedName name="JB10000000">#REF!</definedName>
    <definedName name="JB100000000">#REF!</definedName>
    <definedName name="JB1000000000">#REF!</definedName>
    <definedName name="JB10100000">#REF!</definedName>
    <definedName name="jbkgjhfhkjih" hidden="1">{#N/A,#N/A,FALSE,"informes"}</definedName>
    <definedName name="jes" hidden="1">{"INGRESOS DOLARES",#N/A,FALSE,"informes"}</definedName>
    <definedName name="JF10000097">#REF!</definedName>
    <definedName name="jgfz" hidden="1">{"PAGOS DOLARES",#N/A,FALSE,"informes"}</definedName>
    <definedName name="jgjgj" hidden="1">{#N/A,#N/A,FALSE,"informes"}</definedName>
    <definedName name="jhet" hidden="1">{#N/A,#N/A,FALSE,"informes"}</definedName>
    <definedName name="jhtutuyu6iiiiiiiiiiiiiiiiiiiii" hidden="1">{#N/A,#N/A,FALSE,"informes"}</definedName>
    <definedName name="jhxkluxtikys" hidden="1">{"INGRESOS DOLARES",#N/A,FALSE,"informes"}</definedName>
    <definedName name="jik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J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xhklxr7yikyxrjkr" hidden="1">{"PAGOS DOLARES",#N/A,FALSE,"informes"}</definedName>
    <definedName name="JL10000097">#REF!</definedName>
    <definedName name="jn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O10000007">#REF!</definedName>
    <definedName name="jo10000097">#REF!</definedName>
    <definedName name="jreszjz" hidden="1">{#N/A,#N/A,FALSE,"informes"}</definedName>
    <definedName name="jrxsyktuod" hidden="1">{#N/A,#N/A,FALSE,"informes"}</definedName>
    <definedName name="JU" hidden="1">{#N/A,#N/A,FALSE,"informes"}</definedName>
    <definedName name="Jul" hidden="1">'[8]Seguimiento CSF'!#REF!,'[8]Seguimiento CSF'!#REF!</definedName>
    <definedName name="Jun" hidden="1">'[8]Resumen OPEF'!$C$1:$C$65536,'[8]Resumen OPEF'!#REF!,'[8]Resumen OPEF'!$K$1:$Q$65536</definedName>
    <definedName name="k.snkm" hidden="1">{"PAGOS DOLARES",#N/A,FALSE,"informes"}</definedName>
    <definedName name="kbijdbgea" hidden="1">{"PAGOS DOLARES",#N/A,FALSE,"informes"}</definedName>
    <definedName name="KBJAENB" hidden="1">{"INGRESOS DOLARES",#N/A,FALSE,"informes"}</definedName>
    <definedName name="KDJNHEANBH" hidden="1">{"INGRESOS DOLARES",#N/A,FALSE,"informes"}</definedName>
    <definedName name="kghs6r4k" hidden="1">{#N/A,#N/A,FALSE,"informes"}</definedName>
    <definedName name="KK" hidden="1">{#N/A,#N/A,FALSE,"informes"}</definedName>
    <definedName name="kky" hidden="1">{#N/A,#N/A,FALSE,"informes"}</definedName>
    <definedName name="KOL" hidden="1">{#N/A,#N/A,FALSE,"informes"}</definedName>
    <definedName name="kryxskrxkl" hidden="1">{#N/A,#N/A,FALSE,"informes"}</definedName>
    <definedName name="LES" hidden="1">{#N/A,#N/A,FALSE,"informes"}</definedName>
    <definedName name="LIS" hidden="1">{#N/A,#N/A,FALSE,"informes"}</definedName>
    <definedName name="lklm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rjslkndalñkvnkea" hidden="1">{"INGRESOS DOLARES",#N/A,FALSE,"informes"}</definedName>
    <definedName name="LL" hidden="1">{#N/A,#N/A,FALSE,"informes"}</definedName>
    <definedName name="LO" hidden="1">{"PAGOS DOLARES",#N/A,FALSE,"informes"}</definedName>
    <definedName name="loq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UI" hidden="1">{#N/A,#N/A,FALSE,"informes"}</definedName>
    <definedName name="LuisDavid">#REF!</definedName>
    <definedName name="LUISHDO" localSheetId="0">#REF!</definedName>
    <definedName name="LUISHDO">#REF!</definedName>
    <definedName name="LUNA" hidden="1">{"PAGOS DOLARES",#N/A,FALSE,"informes"}</definedName>
    <definedName name="LUZ" hidden="1">{#N/A,#N/A,FALSE,"informes"}</definedName>
    <definedName name="mar" hidden="1">'[8]Seguimiento CSF'!#REF!,'[8]Seguimiento CSF'!$A$67:$IV$67,'[8]Seguimiento CSF'!#REF!,'[8]Seguimiento CSF'!#REF!</definedName>
    <definedName name="May" hidden="1">'[8]Seguimiento CSF'!#REF!,'[8]Seguimiento CSF'!#REF!,'[8]Seguimiento CSF'!#REF!</definedName>
    <definedName name="mia" hidden="1">{#N/A,#N/A,FALSE,"informes"}</definedName>
    <definedName name="MM" hidden="1">{"PAGOS DOLARES",#N/A,FALSE,"informes"}</definedName>
    <definedName name="MMMMMM" hidden="1">{"INGRESOS DOLARES",#N/A,FALSE,"informes"}</definedName>
    <definedName name="MN" hidden="1">{"PAGOS DOLARES",#N/A,FALSE,"informes"}</definedName>
    <definedName name="MODALIDAD">[10]Listas!$M$3:$M$10</definedName>
    <definedName name="MODALIDAD_SELECCION">#REF!</definedName>
    <definedName name="mr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nfoajañañldlfdkfkfgkfggjgjgj" hidden="1">{"PAGOS DOLARES",#N/A,FALSE,"informes"}</definedName>
    <definedName name="njzetzektryk" hidden="1">{"PAGOS DOLARES",#N/A,FALSE,"informes"}</definedName>
    <definedName name="nklfrtmhosdgmlfgpnjrmsnmlrmn" hidden="1">{#N/A,#N/A,FALSE,"informes"}</definedName>
    <definedName name="nmklmeaknkgñlnkkgnmplrsñmjg" hidden="1">{#N/A,#N/A,FALSE,"informes"}</definedName>
    <definedName name="nmltmylnmapemhammonkha" hidden="1">{"PAGOS DOLARES",#N/A,FALSE,"informes"}</definedName>
    <definedName name="NOMBRE_RUBROS">#REF!</definedName>
    <definedName name="noñkrmjeamnmtlnmkbvnsr" hidden="1">{#N/A,#N/A,FALSE,"informes"}</definedName>
    <definedName name="NOS" hidden="1">{"INGRESOS DOLARES",#N/A,FALSE,"informes"}</definedName>
    <definedName name="nsfj" hidden="1">{"PAGOS DOLARES",#N/A,FALSE,"informes"}</definedName>
    <definedName name="NUB" hidden="1">{#N/A,#N/A,FALSE,"informes"}</definedName>
    <definedName name="ÑÑ" hidden="1">{"INGRESOS DOLARES",#N/A,FALSE,"informes"}</definedName>
    <definedName name="oìjhioeonmonmea" hidden="1">{#N/A,#N/A,FALSE,"informes"}</definedName>
    <definedName name="OO" hidden="1">{"PAGOS DOLARES",#N/A,FALSE,"informes"}</definedName>
    <definedName name="OO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RTJBJBHKBFNKJD" hidden="1">{"INGRESOS DOLARES",#N/A,FALSE,"informes"}</definedName>
    <definedName name="P" hidden="1">{#N/A,#N/A,FALSE,"informes"}</definedName>
    <definedName name="PENE" hidden="1">{"PAGOS DOLARES",#N/A,FALSE,"informes"}</definedName>
    <definedName name="piuu" hidden="1">{"INGRESOS DOLARES",#N/A,FALSE,"informes"}</definedName>
    <definedName name="PLANTE" localSheetId="0">#REF!</definedName>
    <definedName name="PLANTE">#REF!</definedName>
    <definedName name="PMES01" hidden="1">{#N/A,#N/A,FALSE,"informes"}</definedName>
    <definedName name="PMES2" hidden="1">{"PAGOS DOLARES",#N/A,FALSE,"informes"}</definedName>
    <definedName name="PONJRYIONJPEKHN" hidden="1">{#N/A,#N/A,FALSE,"informes"}</definedName>
    <definedName name="pp" hidden="1">{"INGRESOS DOLARES",#N/A,FALSE,"informes"}</definedName>
    <definedName name="pq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roy" hidden="1">'[8]Seguimiento CSF'!#REF!,'[8]Seguimiento CSF'!$A$30:$IV$34,'[8]Seguimiento CSF'!$A$104:$IV$104,'[8]Seguimiento CSF'!#REF!,'[8]Seguimiento CSF'!#REF!,'[8]Seguimiento CSF'!$A$124:$IV$125</definedName>
    <definedName name="PTT" hidden="1">{#N/A,#N/A,FALSE,"informes"}</definedName>
    <definedName name="q" hidden="1">{"emca",#N/A,FALSE,"EMCA"}</definedName>
    <definedName name="QEN" hidden="1">{#N/A,#N/A,FALSE,"informes"}</definedName>
    <definedName name="QQ" hidden="1">{#N/A,#N/A,FALSE,"informes"}</definedName>
    <definedName name="que" hidden="1">{"PAGOS DOLARES",#N/A,FALSE,"informes"}</definedName>
    <definedName name="RES" hidden="1">{#N/A,#N/A,FALSE,"informes"}</definedName>
    <definedName name="rew" hidden="1">{"emca",#N/A,FALSE,"EMCA"}</definedName>
    <definedName name="REZ" hidden="1">{#N/A,#N/A,FALSE,"informes"}</definedName>
    <definedName name="REZAGOENERO" hidden="1">{"PAGOS DOLARES",#N/A,FALSE,"informes"}</definedName>
    <definedName name="REZAGOMAY" hidden="1">{#N/A,#N/A,FALSE,"informes"}</definedName>
    <definedName name="rhjr" hidden="1">{"INGRESOS DOLARES",#N/A,FALSE,"informes"}</definedName>
    <definedName name="RIC" hidden="1">{#N/A,#N/A,FALSE,"informes"}</definedName>
    <definedName name="rr" hidden="1">{#N/A,#N/A,FALSE,"informes"}</definedName>
    <definedName name="rt" hidden="1">{"emca",#N/A,FALSE,"EMCA"}</definedName>
    <definedName name="RUBRO">[13]Listas!$A$3:$A$75</definedName>
    <definedName name="RUBROS">#REF!</definedName>
    <definedName name="Rwvu.ComparEneMar9697." hidden="1">'[8]Seguimiento CSF'!$L$1:$N$65536,'[8]Seguimiento CSF'!$R$1:$BU$65536</definedName>
    <definedName name="Rwvu.EneFeb." hidden="1">'[8]Seguimiento CSF'!$L$1:$N$65536,'[8]Seguimiento CSF'!$Q$1:$AD$65536</definedName>
    <definedName name="Rwvu.Formato._.Corto." hidden="1">'[8]Seguimiento CSF'!$L$1:$N$65536,'[8]Seguimiento CSF'!$R$1:$AD$65536,'[8]Seguimiento CSF'!$AH$1:$AY$65536,'[8]Seguimiento CSF'!$BA$1:$BH$65536,'[8]Seguimiento CSF'!$BJ$1:$BQ$65536,'[8]Seguimiento CSF'!$BS$1:$CF$65536</definedName>
    <definedName name="Rwvu.OPEF._.96." hidden="1">'[8]Resumen OPEF'!$E$1:$J$65536,'[8]Resumen OPEF'!$M$1:$Q$65536</definedName>
    <definedName name="Rwvu.OPEF._.97." hidden="1">'[8]Resumen OPEF'!$C$1:$C$65536,'[8]Resumen OPEF'!#REF!,'[8]Resumen OPEF'!$K$1:$Q$65536</definedName>
    <definedName name="s" hidden="1">{"epma",#N/A,FALSE,"EPMA"}</definedName>
    <definedName name="sa" hidden="1">{"trimestre",#N/A,FALSE,"TRIMESTRE"}</definedName>
    <definedName name="san" hidden="1">{#N/A,#N/A,FALSE,"informes"}</definedName>
    <definedName name="sd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a" hidden="1">{"eaab",#N/A,FALSE,"EAAB"}</definedName>
    <definedName name="SI" hidden="1">{#N/A,#N/A,FALSE,"informes"}</definedName>
    <definedName name="skghafdn" hidden="1">{"PAGOS DOLARES",#N/A,FALSE,"informes"}</definedName>
    <definedName name="SOL" hidden="1">{#N/A,#N/A,FALSE,"informes"}</definedName>
    <definedName name="SS" hidden="1">{"trimestre",#N/A,FALSE,"TRIMESTRE";"empresa",#N/A,FALSE,"xEMPRESA";"eaab",#N/A,FALSE,"EAAB";"epma",#N/A,FALSE,"EPMA";"emca",#N/A,FALSE,"EMCA"}</definedName>
    <definedName name="SSDS" hidden="1">{#N/A,#N/A,FALSE,"informes"}</definedName>
    <definedName name="SSSSS" hidden="1">{#N/A,#N/A,FALSE,"informes"}</definedName>
    <definedName name="TABLA">#REF!</definedName>
    <definedName name="tabla_osval_oct" localSheetId="0">#REF!</definedName>
    <definedName name="tabla_osval_oct">#REF!</definedName>
    <definedName name="TABLA1" localSheetId="0">#REF!</definedName>
    <definedName name="TABLA1">#REF!</definedName>
    <definedName name="tabla105">#REF!</definedName>
    <definedName name="tabla2" localSheetId="0">#REF!</definedName>
    <definedName name="tabla2">#REF!</definedName>
    <definedName name="TABLA3" localSheetId="0">#REF!</definedName>
    <definedName name="TABLA3">#REF!</definedName>
    <definedName name="tablaabril" localSheetId="0">#REF!</definedName>
    <definedName name="tablaabril">#REF!</definedName>
    <definedName name="tablafipcentral" localSheetId="0">#REF!</definedName>
    <definedName name="tablafipcentral">#REF!</definedName>
    <definedName name="tablafipconvenios" localSheetId="0">#REF!</definedName>
    <definedName name="tablafipconvenios">#REF!</definedName>
    <definedName name="tablafipregional" localSheetId="0">#REF!</definedName>
    <definedName name="tablafipregional">#REF!</definedName>
    <definedName name="TABLAHENRY1" localSheetId="0">#REF!</definedName>
    <definedName name="TABLAHENRY1">#REF!</definedName>
    <definedName name="tablajulio" localSheetId="0">#REF!</definedName>
    <definedName name="tablajulio">#REF!</definedName>
    <definedName name="tablajunio" localSheetId="0">#REF!</definedName>
    <definedName name="tablajunio">#REF!</definedName>
    <definedName name="TABLAMAYO" localSheetId="0">#REF!</definedName>
    <definedName name="TABLAMAYO">#REF!</definedName>
    <definedName name="TABLANOMBRE" localSheetId="0">#REF!</definedName>
    <definedName name="TABLANOMBRE">#REF!</definedName>
    <definedName name="tablaosvald">'[14]planilla_henry-SEP'!$A$4:$S$471</definedName>
    <definedName name="TABLAOSVALD2" localSheetId="0">#REF!</definedName>
    <definedName name="TABLAOSVALD2">#REF!</definedName>
    <definedName name="TIM" hidden="1">{"PAGOS DOLARES",#N/A,FALSE,"informes"}</definedName>
    <definedName name="TIPO_DOCUMENTO">#REF!</definedName>
    <definedName name="TOTAL" localSheetId="0">#REF!</definedName>
    <definedName name="TOTAL">#REF!</definedName>
    <definedName name="t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t" hidden="1">{"INGRESOS DOLARES",#N/A,FALSE,"informes"}</definedName>
    <definedName name="TTTT" hidden="1">{#N/A,#N/A,FALSE,"informes"}</definedName>
    <definedName name="tyhjuopiwhsonjjy" hidden="1">{#N/A,#N/A,FALSE,"informes"}</definedName>
    <definedName name="ty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UN" hidden="1">{#N/A,#N/A,FALSE,"informes"}</definedName>
    <definedName name="uou" hidden="1">{#N/A,#N/A,FALSE,"informes"}</definedName>
    <definedName name="URRA" hidden="1">{"empresa",#N/A,FALSE,"xEMPRESA"}</definedName>
    <definedName name="usrg" hidden="1">{#N/A,#N/A,FALSE,"informes"}</definedName>
    <definedName name="USS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u" hidden="1">{"PAGOS DOLARES",#N/A,FALSE,"informes"}</definedName>
    <definedName name="uyuy" hidden="1">{"PAGOS DOLARES",#N/A,FALSE,"informes"}</definedName>
    <definedName name="v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igencia" hidden="1">'[8]Seguimiento CSF'!#REF!,'[8]Seguimiento CSF'!#REF!</definedName>
    <definedName name="Vigencia_Futura">[10]Consolidado!$S$3:$S$5</definedName>
    <definedName name="VIGENCIAS_FUTURAS">#REF!</definedName>
    <definedName name="vjzcvnj" hidden="1">'[8]Seguimiento CSF'!#REF!,'[8]Seguimiento CSF'!#REF!</definedName>
    <definedName name="vknmryspo" hidden="1">{#N/A,#N/A,FALSE,"informes"}</definedName>
    <definedName name="VKNRSKNLRSJYÑKLNHJ" hidden="1">{"PAGOS DOLARES",#N/A,FALSE,"informes"}</definedName>
    <definedName name="VV" hidden="1">{#N/A,#N/A,FALSE,"informes"}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CUDEC." hidden="1">{#N/A,#N/A,FALSE,"ACUM-REAL"}</definedName>
    <definedName name="wrn.eaab." hidden="1">{"eaab",#N/A,FALSE,"EAAB"}</definedName>
    <definedName name="wrn.emca." hidden="1">{"emca",#N/A,FALSE,"EMCA"}</definedName>
    <definedName name="wrn.epma." hidden="1">{"epma",#N/A,FALSE,"EPMA"}</definedName>
    <definedName name="wrn.INGRESOS._.DOLARES." hidden="1">{"INGRESOS DOLARES",#N/A,FALSE,"informes"}</definedName>
    <definedName name="wrn.INGRESOS._.PESOS." hidden="1">{#N/A,#N/A,FALSE,"informes"}</definedName>
    <definedName name="wrn.PAGOS._.DOLARES." hidden="1">{"PAGOS DOLARES",#N/A,FALSE,"informes"}</definedName>
    <definedName name="wrn.PAGOS._.PESOS." hidden="1">{#N/A,#N/A,FALSE,"informes"}</definedName>
    <definedName name="wrn.SINDEC." hidden="1">{#N/A,#N/A,FALSE,"PAC-REAL"}</definedName>
    <definedName name="wrn.TODOS." hidden="1">{"trimestre",#N/A,FALSE,"TRIMESTRE";"empresa",#N/A,FALSE,"xEMPRESA";"eaab",#N/A,FALSE,"EAAB";"epma",#N/A,FALSE,"EPMA";"emca",#N/A,FALSE,"EMCA"}</definedName>
    <definedName name="wrn.trimestre." hidden="1">{"trimestre",#N/A,FALSE,"TRIMESTRE"}</definedName>
    <definedName name="wrn.xempresa." hidden="1">{"empresa",#N/A,FALSE,"xEMPRESA"}</definedName>
    <definedName name="wvu.ComparEneMar9697.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EneFeb.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Formato._.Corto.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Total.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OPEF._.96.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7.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WW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XIT" hidden="1">{"PAGOS DOLARES",#N/A,FALSE,"informes"}</definedName>
    <definedName name="XXX" hidden="1">{"epma",#N/A,FALSE,"EPMA"}</definedName>
    <definedName name="yjwi4ojonpiyjioha" hidden="1">{#N/A,#N/A,FALSE,"informes"}</definedName>
    <definedName name="YU" hidden="1">{#N/A,#N/A,FALSE,"informes"}</definedName>
    <definedName name="YUR" hidden="1">{"INGRESOS DOLARES",#N/A,FALSE,"informes"}</definedName>
    <definedName name="yuy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Z_91E95AE5_DCC2_11D0_8DF1_00805F2A002D_.wvu.Cols" hidden="1">'[8]Seguimiento CSF'!$L$1:$N$65536,'[8]Seguimiento CSF'!$R$1:$BU$65536</definedName>
    <definedName name="Z_91E95AE6_DCC2_11D0_8DF1_00805F2A002D_.wvu.Cols" hidden="1">'[8]Seguimiento CSF'!$L$1:$N$65536,'[8]Seguimiento CSF'!$Q$1:$AD$65536</definedName>
    <definedName name="Z_91E95AE6_DCC2_11D0_8DF1_00805F2A002D_.wvu.Rows" hidden="1">'[8]Seguimiento CSF'!#REF!,'[8]Seguimiento CSF'!#REF!</definedName>
    <definedName name="Z_91E95AE7_DCC2_11D0_8DF1_00805F2A002D_.wvu.Cols" hidden="1">'[8]Resumen MES OPEF'!$C$1:$C$65536,'[8]Resumen MES OPEF'!$N$1:$N$65536,'[8]Resumen MES OPEF'!$Y$1:$Y$65536,'[8]Resumen MES OPEF'!$AL$1:$AL$65536,'[8]Resumen MES OPEF'!$AV$1:$AV$65536,'[8]Resumen MES OPEF'!$BG$1:$BG$65536,'[8]Resumen MES OPEF'!$BR$1:$BR$65536,'[8]Resumen MES OPEF'!$CC$1:$CC$65536</definedName>
    <definedName name="Z_91E95AE8_DCC2_11D0_8DF1_00805F2A002D_.wvu.Cols" hidden="1">'[8]Seguimiento CSF'!$L$1:$N$65536,'[8]Seguimiento CSF'!$R$1:$AD$65536,'[8]Seguimiento CSF'!$AY$1:$AY$65536,'[8]Seguimiento CSF'!$BH$1:$BH$65536,'[8]Seguimiento CSF'!$BQ$1:$BQ$65536</definedName>
    <definedName name="Z_91E95AE9_DCC2_11D0_8DF1_00805F2A002D_.wvu.Cols" hidden="1">'[8]Seguimiento CSF'!$L$1:$N$65536,'[8]Seguimiento CSF'!$R$1:$AD$65536,'[8]Seguimiento CSF'!$AH$1:$AY$65536,'[8]Seguimiento CSF'!$BA$1:$BH$65536,'[8]Seguimiento CSF'!$BJ$1:$BQ$65536,'[8]Seguimiento CSF'!$BS$1:$CF$65536</definedName>
    <definedName name="Z_91E95AEB_DCC2_11D0_8DF1_00805F2A002D_.wvu.Cols" hidden="1">'[8]Resumen OPEF'!$E$1:$J$65536,'[8]Resumen OPEF'!$M$1:$Q$65536</definedName>
    <definedName name="Z_91E95AEC_DCC2_11D0_8DF1_00805F2A002D_.wvu.Cols" hidden="1">'[8]Resumen OPEF'!$C$1:$C$65536,'[8]Resumen OPEF'!$E$1:$E$65536,'[8]Resumen OPEF'!$H$1:$I$65536,'[8]Resumen OPEF'!$K$1:$L$65536,'[8]Resumen OPEF'!$O$1:$O$65536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5" i="3" l="1"/>
  <c r="F26" i="1"/>
  <c r="G26" i="1"/>
  <c r="H26" i="1"/>
  <c r="I26" i="1"/>
  <c r="K26" i="1" s="1"/>
  <c r="J26" i="1"/>
  <c r="L26" i="1"/>
  <c r="M26" i="1"/>
  <c r="O26" i="1"/>
  <c r="R26" i="1"/>
  <c r="T26" i="1"/>
  <c r="I27" i="1"/>
  <c r="G27" i="1"/>
  <c r="Q13" i="3"/>
  <c r="Q14" i="3"/>
  <c r="Q16" i="3"/>
  <c r="T28" i="1"/>
  <c r="R28" i="1"/>
  <c r="O28" i="1"/>
  <c r="M28" i="1"/>
  <c r="L28" i="1"/>
  <c r="J28" i="1"/>
  <c r="I28" i="1"/>
  <c r="H28" i="1"/>
  <c r="G28" i="1"/>
  <c r="F28" i="1"/>
  <c r="Q31" i="1"/>
  <c r="Q33" i="1" s="1"/>
  <c r="T29" i="1"/>
  <c r="T27" i="1"/>
  <c r="T25" i="1"/>
  <c r="R29" i="1"/>
  <c r="R27" i="1"/>
  <c r="R25" i="1"/>
  <c r="O29" i="1"/>
  <c r="O27" i="1"/>
  <c r="O25" i="1"/>
  <c r="M29" i="1"/>
  <c r="M27" i="1"/>
  <c r="M25" i="1"/>
  <c r="L29" i="1"/>
  <c r="L27" i="1"/>
  <c r="L25" i="1"/>
  <c r="J29" i="1"/>
  <c r="J27" i="1"/>
  <c r="J25" i="1"/>
  <c r="I29" i="1"/>
  <c r="I25" i="1"/>
  <c r="H29" i="1"/>
  <c r="H27" i="1"/>
  <c r="H25" i="1"/>
  <c r="G29" i="1"/>
  <c r="G25" i="1"/>
  <c r="F29" i="1"/>
  <c r="F27" i="1"/>
  <c r="F25" i="1"/>
  <c r="T21" i="1"/>
  <c r="T20" i="1"/>
  <c r="T19" i="1"/>
  <c r="T17" i="1"/>
  <c r="T16" i="1"/>
  <c r="T14" i="1"/>
  <c r="T13" i="1" s="1"/>
  <c r="T12" i="1"/>
  <c r="T11" i="1"/>
  <c r="T10" i="1"/>
  <c r="R21" i="1"/>
  <c r="R20" i="1"/>
  <c r="R19" i="1"/>
  <c r="R17" i="1"/>
  <c r="R16" i="1"/>
  <c r="R14" i="1"/>
  <c r="R13" i="1" s="1"/>
  <c r="R12" i="1"/>
  <c r="R11" i="1"/>
  <c r="R10" i="1"/>
  <c r="O21" i="1"/>
  <c r="O20" i="1"/>
  <c r="O19" i="1"/>
  <c r="O17" i="1"/>
  <c r="O16" i="1"/>
  <c r="O14" i="1"/>
  <c r="O13" i="1" s="1"/>
  <c r="O12" i="1"/>
  <c r="O11" i="1"/>
  <c r="O10" i="1"/>
  <c r="M21" i="1"/>
  <c r="M20" i="1"/>
  <c r="M19" i="1"/>
  <c r="M17" i="1"/>
  <c r="M16" i="1"/>
  <c r="M14" i="1"/>
  <c r="M13" i="1" s="1"/>
  <c r="M12" i="1"/>
  <c r="M11" i="1"/>
  <c r="M10" i="1"/>
  <c r="L21" i="1"/>
  <c r="L20" i="1"/>
  <c r="L19" i="1"/>
  <c r="L17" i="1"/>
  <c r="L16" i="1"/>
  <c r="L14" i="1"/>
  <c r="L13" i="1" s="1"/>
  <c r="L12" i="1"/>
  <c r="L11" i="1"/>
  <c r="L10" i="1"/>
  <c r="J21" i="1"/>
  <c r="J20" i="1"/>
  <c r="J19" i="1"/>
  <c r="J17" i="1"/>
  <c r="J16" i="1"/>
  <c r="J14" i="1"/>
  <c r="J13" i="1" s="1"/>
  <c r="J12" i="1"/>
  <c r="J11" i="1"/>
  <c r="J10" i="1"/>
  <c r="I21" i="1"/>
  <c r="I20" i="1"/>
  <c r="I19" i="1"/>
  <c r="I17" i="1"/>
  <c r="I16" i="1"/>
  <c r="I14" i="1"/>
  <c r="I12" i="1"/>
  <c r="I11" i="1"/>
  <c r="I10" i="1"/>
  <c r="H21" i="1"/>
  <c r="H20" i="1"/>
  <c r="H19" i="1"/>
  <c r="H17" i="1"/>
  <c r="H16" i="1"/>
  <c r="H14" i="1"/>
  <c r="H13" i="1" s="1"/>
  <c r="H11" i="1"/>
  <c r="H12" i="1"/>
  <c r="H10" i="1"/>
  <c r="G21" i="1"/>
  <c r="G20" i="1"/>
  <c r="G19" i="1"/>
  <c r="G17" i="1"/>
  <c r="G16" i="1"/>
  <c r="G14" i="1"/>
  <c r="G13" i="1" s="1"/>
  <c r="G11" i="1"/>
  <c r="G12" i="1"/>
  <c r="G10" i="1"/>
  <c r="F21" i="1"/>
  <c r="F20" i="1"/>
  <c r="F19" i="1"/>
  <c r="F17" i="1"/>
  <c r="F16" i="1"/>
  <c r="F14" i="1"/>
  <c r="F13" i="1" s="1"/>
  <c r="Q4" i="3"/>
  <c r="Q5" i="3"/>
  <c r="Q6" i="3"/>
  <c r="Q7" i="3"/>
  <c r="Q8" i="3"/>
  <c r="Q9" i="3"/>
  <c r="Q10" i="3"/>
  <c r="Q11" i="3"/>
  <c r="Q12" i="3"/>
  <c r="Q3" i="3"/>
  <c r="Q18" i="1"/>
  <c r="Q15" i="1"/>
  <c r="Q13" i="1"/>
  <c r="F11" i="1"/>
  <c r="F12" i="1"/>
  <c r="F10" i="1"/>
  <c r="Q9" i="1"/>
  <c r="U26" i="1" l="1"/>
  <c r="T31" i="1"/>
  <c r="R31" i="1"/>
  <c r="I31" i="1"/>
  <c r="J31" i="1"/>
  <c r="L31" i="1"/>
  <c r="N26" i="1"/>
  <c r="F31" i="1"/>
  <c r="M31" i="1"/>
  <c r="G31" i="1"/>
  <c r="O31" i="1"/>
  <c r="H31" i="1"/>
  <c r="S26" i="1"/>
  <c r="P26" i="1"/>
  <c r="K28" i="1"/>
  <c r="U28" i="1" s="1"/>
  <c r="H15" i="1"/>
  <c r="L18" i="1"/>
  <c r="O15" i="1"/>
  <c r="R18" i="1"/>
  <c r="R15" i="1"/>
  <c r="G18" i="1"/>
  <c r="T18" i="1"/>
  <c r="J15" i="1"/>
  <c r="M18" i="1"/>
  <c r="T15" i="1"/>
  <c r="K27" i="1"/>
  <c r="N27" i="1" s="1"/>
  <c r="I18" i="1"/>
  <c r="L15" i="1"/>
  <c r="J18" i="1"/>
  <c r="M15" i="1"/>
  <c r="O18" i="1"/>
  <c r="K25" i="1"/>
  <c r="K29" i="1"/>
  <c r="N29" i="1" s="1"/>
  <c r="T9" i="1"/>
  <c r="R9" i="1"/>
  <c r="O9" i="1"/>
  <c r="M9" i="1"/>
  <c r="L9" i="1"/>
  <c r="K20" i="1"/>
  <c r="S20" i="1" s="1"/>
  <c r="K21" i="1"/>
  <c r="N21" i="1" s="1"/>
  <c r="K16" i="1"/>
  <c r="K17" i="1"/>
  <c r="U17" i="1" s="1"/>
  <c r="K14" i="1"/>
  <c r="K12" i="1"/>
  <c r="K11" i="1"/>
  <c r="U11" i="1" s="1"/>
  <c r="J9" i="1"/>
  <c r="G15" i="1"/>
  <c r="H18" i="1"/>
  <c r="K19" i="1"/>
  <c r="I15" i="1"/>
  <c r="I13" i="1"/>
  <c r="I9" i="1"/>
  <c r="K10" i="1"/>
  <c r="S10" i="1" s="1"/>
  <c r="H9" i="1"/>
  <c r="G9" i="1"/>
  <c r="F18" i="1"/>
  <c r="F15" i="1"/>
  <c r="F9" i="1"/>
  <c r="N28" i="1" l="1"/>
  <c r="P28" i="1"/>
  <c r="K31" i="1"/>
  <c r="S28" i="1"/>
  <c r="H23" i="1"/>
  <c r="H33" i="1" s="1"/>
  <c r="F23" i="1"/>
  <c r="F33" i="1" s="1"/>
  <c r="N25" i="1"/>
  <c r="U31" i="1"/>
  <c r="P20" i="1"/>
  <c r="P25" i="1"/>
  <c r="N11" i="1"/>
  <c r="P11" i="1"/>
  <c r="G23" i="1"/>
  <c r="G33" i="1" s="1"/>
  <c r="L23" i="1"/>
  <c r="L33" i="1" s="1"/>
  <c r="S25" i="1"/>
  <c r="P21" i="1"/>
  <c r="T23" i="1"/>
  <c r="N16" i="1"/>
  <c r="P16" i="1"/>
  <c r="U29" i="1"/>
  <c r="P10" i="1"/>
  <c r="S12" i="1"/>
  <c r="U12" i="1"/>
  <c r="K13" i="1"/>
  <c r="N14" i="1"/>
  <c r="U19" i="1"/>
  <c r="P19" i="1"/>
  <c r="S19" i="1"/>
  <c r="N19" i="1"/>
  <c r="S16" i="1"/>
  <c r="P29" i="1"/>
  <c r="S27" i="1"/>
  <c r="N10" i="1"/>
  <c r="R23" i="1"/>
  <c r="R33" i="1" s="1"/>
  <c r="U14" i="1"/>
  <c r="S21" i="1"/>
  <c r="U21" i="1"/>
  <c r="K15" i="1"/>
  <c r="U15" i="1" s="1"/>
  <c r="P14" i="1"/>
  <c r="U10" i="1"/>
  <c r="U27" i="1"/>
  <c r="S29" i="1"/>
  <c r="U16" i="1"/>
  <c r="S11" i="1"/>
  <c r="P27" i="1"/>
  <c r="U25" i="1"/>
  <c r="N20" i="1"/>
  <c r="O23" i="1"/>
  <c r="O33" i="1" s="1"/>
  <c r="N12" i="1"/>
  <c r="S17" i="1"/>
  <c r="P17" i="1"/>
  <c r="N17" i="1"/>
  <c r="J23" i="1"/>
  <c r="J33" i="1" s="1"/>
  <c r="I23" i="1"/>
  <c r="I33" i="1" s="1"/>
  <c r="M23" i="1"/>
  <c r="M33" i="1" s="1"/>
  <c r="N15" i="1"/>
  <c r="S14" i="1"/>
  <c r="P12" i="1"/>
  <c r="U20" i="1"/>
  <c r="K18" i="1"/>
  <c r="N18" i="1" s="1"/>
  <c r="K9" i="1"/>
  <c r="U9" i="1" s="1"/>
  <c r="S9" i="1" l="1"/>
  <c r="N9" i="1"/>
  <c r="S31" i="1"/>
  <c r="P15" i="1"/>
  <c r="S15" i="1"/>
  <c r="P31" i="1"/>
  <c r="N31" i="1"/>
  <c r="P13" i="1"/>
  <c r="S13" i="1"/>
  <c r="U13" i="1"/>
  <c r="N13" i="1"/>
  <c r="U18" i="1"/>
  <c r="S18" i="1"/>
  <c r="K23" i="1"/>
  <c r="S23" i="1" s="1"/>
  <c r="P9" i="1"/>
  <c r="P18" i="1"/>
  <c r="T33" i="1"/>
  <c r="U23" i="1" l="1"/>
  <c r="N23" i="1"/>
  <c r="P23" i="1"/>
  <c r="K33" i="1"/>
  <c r="P33" i="1" l="1"/>
  <c r="N33" i="1"/>
  <c r="S33" i="1"/>
  <c r="U33" i="1"/>
</calcChain>
</file>

<file path=xl/sharedStrings.xml><?xml version="1.0" encoding="utf-8"?>
<sst xmlns="http://schemas.openxmlformats.org/spreadsheetml/2006/main" count="148" uniqueCount="84">
  <si>
    <t>AGENCIA DE RENOVACIÓN  DEL TERRITORIO - ART</t>
  </si>
  <si>
    <t>CIFRAS EN PESOS</t>
  </si>
  <si>
    <t xml:space="preserve">               INFORME DE EJECUCIÓN PRESUPUESTAL A:</t>
  </si>
  <si>
    <t>RUBRO</t>
  </si>
  <si>
    <t>REC</t>
  </si>
  <si>
    <t>SIT</t>
  </si>
  <si>
    <t>DESCRIPCIÓN</t>
  </si>
  <si>
    <t>APR. INICIAL  
$</t>
  </si>
  <si>
    <t xml:space="preserve">CDP    </t>
  </si>
  <si>
    <t>COMPROMETIDO
$</t>
  </si>
  <si>
    <t>SALDO X COMPROMETER
$</t>
  </si>
  <si>
    <t>PAGADO
$</t>
  </si>
  <si>
    <t>A-01   GASTOS  DE PERSONAL</t>
  </si>
  <si>
    <t>A-01-01-01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</si>
  <si>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</si>
  <si>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</si>
  <si>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</si>
  <si>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</si>
  <si>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</si>
  <si>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</si>
  <si>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   ADQUISICION DE BIENES Y SERVICIOS</t>
  </si>
  <si>
    <t>A-03   TRANSFERENCIAS CORRIENTES</t>
  </si>
  <si>
    <t>A-03-04-02-012</t>
  </si>
  <si>
    <t>INCAPACIDADES Y LICENCIAS DE MATERNIDAD (NO DE PENSIONES)</t>
  </si>
  <si>
    <t>A-08   GASTOS POR TRIBUTOS, MULTAS, SANCIONES, E INTERESES DE MORA</t>
  </si>
  <si>
    <t>A-08-01</t>
  </si>
  <si>
    <t>IMPUESTOS</t>
  </si>
  <si>
    <t>A-08-04-01</t>
  </si>
  <si>
    <t>SSF</t>
  </si>
  <si>
    <t>CUOTA DE FISCALIZACIÓN Y AUDITAJE</t>
  </si>
  <si>
    <t>A-08-05</t>
  </si>
  <si>
    <t>MULTAS, SANCIONES E INTERESES DE MORA</t>
  </si>
  <si>
    <t>TOTAL GASTOS DE FUNCIONAMIENTO</t>
  </si>
  <si>
    <t>TOTAL GASTOS DE INVERSION</t>
  </si>
  <si>
    <t>TOTAL PRESUPUESTO NACIÓN</t>
  </si>
  <si>
    <t>C-0212-1000-11-51202J</t>
  </si>
  <si>
    <t>C-0212-1000-12-51202J</t>
  </si>
  <si>
    <t>C-0299-1000-1-53105B</t>
  </si>
  <si>
    <t/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</si>
  <si>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</si>
  <si>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</si>
  <si>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</si>
  <si>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</si>
  <si>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</si>
  <si>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</si>
  <si>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</si>
  <si>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</si>
  <si>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</si>
  <si>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</si>
  <si>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</si>
  <si>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</si>
  <si>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A-02</t>
  </si>
  <si>
    <t>ADQUISICIÓN DE BIENES  Y SERVICIOS</t>
  </si>
  <si>
    <t>INCAPACIDADES Y LICENCIAS DE MATERNIDAD Y PATERNIDAD (NO DE PENSIONES)</t>
  </si>
  <si>
    <t>A-03-10</t>
  </si>
  <si>
    <t>SENTENCIAS Y CONCILIACIONES</t>
  </si>
  <si>
    <t>5. CONVERGENCIA REGIONAL / J. INTEGRACIÓN DE LOS TERRITORIOS MÁS AFECTADOS POR EL CONFLICTO A LAS APUESTAS ESTRATÉGICAS DE DESARROLLO REGIONAL DE ACUERDO CON LA REFORMA RURAL INTEGRAL</t>
  </si>
  <si>
    <t>5. CONVERGENCIA REGIONAL / B. ENTIDADES PÚBLICAS TERRITORIALES Y NACIONALES FORTALECIDAS</t>
  </si>
  <si>
    <t>COMPROBACIÓN</t>
  </si>
  <si>
    <t>RUBRO DESAG</t>
  </si>
  <si>
    <t>VALIDACIÓN</t>
  </si>
  <si>
    <t>APR. ADICIONADA 
$</t>
  </si>
  <si>
    <t>APR. VIGENTE
$</t>
  </si>
  <si>
    <t>APR. REDUCIDA 
$</t>
  </si>
  <si>
    <t>APR. ACTUAL
$</t>
  </si>
  <si>
    <t>APR. DISPONIBLE
$</t>
  </si>
  <si>
    <t>DISPONIBLE
%</t>
  </si>
  <si>
    <t>COMPROMETIDO
%</t>
  </si>
  <si>
    <t>OBLIGADO
%</t>
  </si>
  <si>
    <t>PAGADO
%</t>
  </si>
  <si>
    <t>OBLIGACIONES
$</t>
  </si>
  <si>
    <t>APR. BLOQUEADA 
$</t>
  </si>
  <si>
    <t>VIGENCIA 2025</t>
  </si>
  <si>
    <t>C-0212-1000-13-51202J</t>
  </si>
  <si>
    <r>
      <t xml:space="preserve">5. CONVERGENCIA REGIONAL / J. INTEGRACIÓN DE LOS TERRITORIOS MÁS AFECTADOS POR EL CONFLICTO A LAS APUESTAS ESTRATÉGICAS DE DESARROLLO REGIONAL DE ACUERDO CON LA REFORMA RURAL INTEGRAL </t>
    </r>
    <r>
      <rPr>
        <b/>
        <sz val="11"/>
        <color theme="9" tint="-0.249977111117893"/>
        <rFont val="Aptos Narrow"/>
        <family val="2"/>
        <scheme val="minor"/>
      </rPr>
      <t>(DIRECCION DE INFORMACION Y PROSPECTIVA - DIPRO)</t>
    </r>
  </si>
  <si>
    <r>
      <t xml:space="preserve">5. CONVERGENCIA REGIONAL / J. INTEGRACIÓN DE LOS TERRITORIOS MÁS AFECTADOS POR EL CONFLICTO A LAS APUESTAS ESTRATÉGICAS DE DESARROLLO REGIONAL DE ACUERDO CON LA REFORMA RURAL INTEGRAL - [PREVIO CONCEPTO  DNP] </t>
    </r>
    <r>
      <rPr>
        <b/>
        <sz val="11"/>
        <color theme="9" tint="-0.249977111117893"/>
        <rFont val="Aptos Narrow"/>
        <family val="2"/>
        <scheme val="minor"/>
      </rPr>
      <t>(DIRECCION DE PROGRAMACION Y GESTION PARA LA IMPLEMENTACION - DPGI)</t>
    </r>
  </si>
  <si>
    <r>
      <t xml:space="preserve">5. CONVERGENCIA REGIONAL / B. ENTIDADES PÚBLICAS TERRITORIALES Y NACIONALES FORTALECIDAS </t>
    </r>
    <r>
      <rPr>
        <b/>
        <sz val="11"/>
        <color theme="9" tint="-0.249977111117893"/>
        <rFont val="Aptos Narrow"/>
        <family val="2"/>
        <scheme val="minor"/>
      </rPr>
      <t>(OFICINA DE TECNOLOGICAS DE LA INFORMACION - OTI)</t>
    </r>
  </si>
  <si>
    <t>5. CONVERGENCIA REGIONAL / J. INTEGRACIÓN DE LOS TERRITORIOS MÁS AFECTADOS POR EL CONFLICTO A LAS APUESTAS ESTRATÉGICAS DE DESARROLLO REGIONAL DE ACUERDO CON LA REFORMA RURAL INTEGRAL - [PREVIO CONCEPTO  DNP]</t>
  </si>
  <si>
    <t xml:space="preserve">NOTA: La ejecución porcentual se calculó con base en la apropiación actual (apropiación inicial menos apropiación bloqueada) </t>
  </si>
  <si>
    <t>C-0212-1000-12-51202JZ</t>
  </si>
  <si>
    <t>5. CONVERGENCIA REGIONAL / J. INTEGRACIÓN DE LOS TERRITORIOS MÁS AFECTADOS POR EL CONFLICTO A LAS APUESTAS ESTRATÉGICAS DE DESARROLLO REGIONAL DE ACUERDO CON LA REFORMA RURAL INTEGRAL / Z. ECI CATATUMBO</t>
  </si>
  <si>
    <r>
      <t xml:space="preserve">5. CONVERGENCIA REGIONAL / J. INTEGRACIÓN DE LOS TERRITORIOS MÁS AFECTADOS POR EL CONFLICTO A LAS APUESTAS ESTRATÉGICAS DE DESARROLLO REGIONAL DE ACUERDO CON LA REFORMA RURAL INTEGRAL  </t>
    </r>
    <r>
      <rPr>
        <b/>
        <sz val="11"/>
        <color theme="9" tint="-0.249977111117893"/>
        <rFont val="Aptos Narrow"/>
        <family val="2"/>
        <scheme val="minor"/>
      </rPr>
      <t>(DIRECCION DE ESTRUCT</t>
    </r>
    <r>
      <rPr>
        <b/>
        <sz val="11"/>
        <color rgb="FF3C7D22"/>
        <rFont val="Aptos Narrow"/>
        <family val="2"/>
        <scheme val="minor"/>
      </rPr>
      <t xml:space="preserve">URACION Y EJECUCION DE PROYECTOS - </t>
    </r>
    <r>
      <rPr>
        <b/>
        <sz val="11"/>
        <color theme="9" tint="-0.249977111117893"/>
        <rFont val="Aptos Narrow"/>
        <family val="2"/>
        <scheme val="minor"/>
      </rPr>
      <t>DEEP)</t>
    </r>
  </si>
  <si>
    <r>
      <t xml:space="preserve">5. CONVERGENCIA REGIONAL / J. INTEGRACIÓN DE LOS TERRITORIOS MÁS AFECTADOS POR EL CONFLICTO A LAS APUESTAS ESTRATÉGICAS DE DESARROLLO REGIONAL DE ACUERDO CON LA REFORMA RURAL INTEGRAL / Z. ECI CATATUMBO </t>
    </r>
    <r>
      <rPr>
        <b/>
        <sz val="11"/>
        <color rgb="FF3C7D22"/>
        <rFont val="Aptos Narrow"/>
        <family val="2"/>
        <scheme val="minor"/>
      </rPr>
      <t>(DIRECCION DE ESTRUCTURACION Y EJECUCION DE PROYECTOS - DEEP)</t>
    </r>
  </si>
  <si>
    <t>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</si>
</sst>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[$-1240A]&quot;$&quot;\ #,##0.00;\-&quot;$&quot;\ #,##0.00"/>
    <numFmt numFmtId="165" formatCode="_ * #,##0.00_ ;_ * \-#,##0.00_ ;_ * &quot;-&quot;??_ ;_ @_ "/>
    <numFmt numFmtId="166" formatCode="#,##0.0000"/>
  </numFmts>
  <fonts count="26" x14ac:knownFonts="1">
    <font>
      <sz val="10"/>
      <name val="Arial"/>
    </font>
    <font>
      <b/>
      <sz val="20"/>
      <name val="Aptos Narrow"/>
      <family val="2"/>
      <scheme val="minor"/>
    </font>
    <font>
      <b/>
      <sz val="14"/>
      <name val="Aptos Narrow"/>
      <family val="2"/>
      <scheme val="minor"/>
    </font>
    <font>
      <sz val="9"/>
      <name val="Aptos Narrow"/>
      <family val="2"/>
      <scheme val="minor"/>
    </font>
    <font>
      <sz val="14"/>
      <name val="Aptos Narrow"/>
      <family val="2"/>
      <scheme val="minor"/>
    </font>
    <font>
      <sz val="14"/>
      <name val="Arial"/>
      <family val="2"/>
    </font>
    <font>
      <b/>
      <sz val="14"/>
      <color theme="0"/>
      <name val="Aptos Narrow"/>
      <family val="2"/>
      <scheme val="minor"/>
    </font>
    <font>
      <b/>
      <sz val="10"/>
      <color theme="0"/>
      <name val="Arial Narrow"/>
      <family val="2"/>
    </font>
    <font>
      <sz val="10"/>
      <name val="Arial Narrow"/>
      <family val="2"/>
    </font>
    <font>
      <b/>
      <sz val="9"/>
      <color rgb="FF000000"/>
      <name val="Times New Roman"/>
      <family val="1"/>
    </font>
    <font>
      <sz val="11"/>
      <name val="Aptos Narrow"/>
      <family val="2"/>
      <scheme val="minor"/>
    </font>
    <font>
      <b/>
      <sz val="10"/>
      <color rgb="FF000000"/>
      <name val="Arial Narrow"/>
      <family val="2"/>
    </font>
    <font>
      <sz val="10"/>
      <name val="Arial"/>
      <family val="2"/>
    </font>
    <font>
      <sz val="8"/>
      <color rgb="FF000000"/>
      <name val="Times New Roman"/>
      <family val="1"/>
    </font>
    <font>
      <sz val="11"/>
      <name val="Arial"/>
      <family val="2"/>
    </font>
    <font>
      <b/>
      <sz val="10"/>
      <name val="Arial Narrow"/>
      <family val="2"/>
    </font>
    <font>
      <b/>
      <sz val="10"/>
      <name val="Arial"/>
      <family val="2"/>
    </font>
    <font>
      <b/>
      <sz val="11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Calibri"/>
      <family val="2"/>
    </font>
    <font>
      <b/>
      <sz val="8"/>
      <color rgb="FF000000"/>
      <name val="Times New Roman"/>
      <family val="1"/>
    </font>
    <font>
      <b/>
      <sz val="11"/>
      <name val="Calibri"/>
      <family val="2"/>
    </font>
    <font>
      <sz val="8"/>
      <color rgb="FF000000"/>
      <name val="Times New Roman"/>
      <family val="1"/>
    </font>
    <font>
      <sz val="8"/>
      <color rgb="FF000000"/>
      <name val="Times New Roman"/>
    </font>
    <font>
      <b/>
      <sz val="11"/>
      <color rgb="FF3C7D22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auto="1"/>
      </bottom>
      <diagonal/>
    </border>
    <border>
      <left/>
      <right/>
      <top style="medium">
        <color indexed="64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7">
    <xf numFmtId="0" fontId="0" fillId="0" borderId="0"/>
    <xf numFmtId="165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9" fillId="0" borderId="0"/>
  </cellStyleXfs>
  <cellXfs count="149">
    <xf numFmtId="0" fontId="0" fillId="0" borderId="0" xfId="0"/>
    <xf numFmtId="0" fontId="1" fillId="0" borderId="5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5" fillId="0" borderId="0" xfId="0" applyFont="1"/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5" xfId="0" applyFont="1" applyBorder="1"/>
    <xf numFmtId="0" fontId="4" fillId="0" borderId="4" xfId="0" applyFont="1" applyBorder="1"/>
    <xf numFmtId="3" fontId="2" fillId="0" borderId="0" xfId="0" applyNumberFormat="1" applyFont="1" applyAlignment="1">
      <alignment horizontal="center"/>
    </xf>
    <xf numFmtId="3" fontId="2" fillId="3" borderId="0" xfId="0" applyNumberFormat="1" applyFont="1" applyFill="1" applyAlignment="1">
      <alignment horizontal="center"/>
    </xf>
    <xf numFmtId="3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3" fillId="0" borderId="4" xfId="0" applyFont="1" applyBorder="1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5" xfId="0" applyFont="1" applyBorder="1"/>
    <xf numFmtId="0" fontId="7" fillId="4" borderId="6" xfId="0" applyFont="1" applyFill="1" applyBorder="1" applyAlignment="1">
      <alignment horizontal="center" vertical="center" wrapText="1"/>
    </xf>
    <xf numFmtId="0" fontId="8" fillId="0" borderId="5" xfId="0" applyFont="1" applyBorder="1"/>
    <xf numFmtId="0" fontId="9" fillId="0" borderId="0" xfId="0" applyFont="1" applyAlignment="1">
      <alignment horizontal="center" vertical="center" wrapText="1" readingOrder="1"/>
    </xf>
    <xf numFmtId="0" fontId="10" fillId="0" borderId="4" xfId="0" applyFont="1" applyBorder="1"/>
    <xf numFmtId="41" fontId="11" fillId="5" borderId="10" xfId="2" applyFont="1" applyFill="1" applyBorder="1" applyAlignment="1">
      <alignment horizontal="right" vertical="center" wrapText="1" readingOrder="1"/>
    </xf>
    <xf numFmtId="164" fontId="13" fillId="0" borderId="0" xfId="0" applyNumberFormat="1" applyFont="1" applyAlignment="1">
      <alignment horizontal="right" vertical="center" wrapText="1" readingOrder="1"/>
    </xf>
    <xf numFmtId="0" fontId="14" fillId="0" borderId="0" xfId="0" applyFont="1"/>
    <xf numFmtId="0" fontId="15" fillId="0" borderId="7" xfId="0" applyFont="1" applyBorder="1"/>
    <xf numFmtId="0" fontId="15" fillId="0" borderId="7" xfId="0" applyFont="1" applyBorder="1" applyAlignment="1">
      <alignment horizontal="center" vertical="center"/>
    </xf>
    <xf numFmtId="0" fontId="15" fillId="0" borderId="11" xfId="0" applyFont="1" applyBorder="1" applyAlignment="1">
      <alignment wrapText="1"/>
    </xf>
    <xf numFmtId="3" fontId="15" fillId="0" borderId="12" xfId="4" applyNumberFormat="1" applyFont="1" applyBorder="1" applyAlignment="1">
      <alignment horizontal="right" vertical="center"/>
    </xf>
    <xf numFmtId="10" fontId="15" fillId="0" borderId="12" xfId="5" applyNumberFormat="1" applyFont="1" applyFill="1" applyBorder="1" applyAlignment="1">
      <alignment horizontal="right" vertical="center"/>
    </xf>
    <xf numFmtId="10" fontId="15" fillId="0" borderId="13" xfId="5" applyNumberFormat="1" applyFont="1" applyFill="1" applyBorder="1" applyAlignment="1">
      <alignment horizontal="right" vertical="center"/>
    </xf>
    <xf numFmtId="10" fontId="15" fillId="0" borderId="14" xfId="5" applyNumberFormat="1" applyFont="1" applyFill="1" applyBorder="1" applyAlignment="1">
      <alignment horizontal="right" vertical="center"/>
    </xf>
    <xf numFmtId="10" fontId="15" fillId="0" borderId="15" xfId="5" applyNumberFormat="1" applyFont="1" applyFill="1" applyBorder="1" applyAlignment="1">
      <alignment horizontal="right" vertical="center"/>
    </xf>
    <xf numFmtId="41" fontId="11" fillId="5" borderId="18" xfId="2" applyFont="1" applyFill="1" applyBorder="1" applyAlignment="1">
      <alignment horizontal="right" vertical="center" wrapText="1" readingOrder="1"/>
    </xf>
    <xf numFmtId="10" fontId="11" fillId="5" borderId="18" xfId="3" applyNumberFormat="1" applyFont="1" applyFill="1" applyBorder="1" applyAlignment="1">
      <alignment horizontal="right" vertical="center" wrapText="1" readingOrder="1"/>
    </xf>
    <xf numFmtId="0" fontId="15" fillId="0" borderId="19" xfId="0" applyFont="1" applyBorder="1"/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wrapText="1"/>
    </xf>
    <xf numFmtId="3" fontId="15" fillId="0" borderId="19" xfId="4" applyNumberFormat="1" applyFont="1" applyBorder="1" applyAlignment="1">
      <alignment horizontal="right" vertical="center"/>
    </xf>
    <xf numFmtId="10" fontId="15" fillId="0" borderId="19" xfId="5" applyNumberFormat="1" applyFont="1" applyFill="1" applyBorder="1" applyAlignment="1">
      <alignment horizontal="right" vertical="center"/>
    </xf>
    <xf numFmtId="10" fontId="15" fillId="0" borderId="21" xfId="5" applyNumberFormat="1" applyFont="1" applyFill="1" applyBorder="1" applyAlignment="1">
      <alignment horizontal="right" vertical="center"/>
    </xf>
    <xf numFmtId="10" fontId="15" fillId="0" borderId="22" xfId="5" applyNumberFormat="1" applyFont="1" applyFill="1" applyBorder="1" applyAlignment="1">
      <alignment horizontal="right" vertical="center"/>
    </xf>
    <xf numFmtId="0" fontId="16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wrapText="1"/>
    </xf>
    <xf numFmtId="3" fontId="15" fillId="0" borderId="0" xfId="4" applyNumberFormat="1" applyFont="1" applyAlignment="1">
      <alignment horizontal="right" vertical="center"/>
    </xf>
    <xf numFmtId="1" fontId="15" fillId="0" borderId="0" xfId="4" applyNumberFormat="1" applyFont="1" applyAlignment="1">
      <alignment horizontal="right" vertical="center"/>
    </xf>
    <xf numFmtId="10" fontId="15" fillId="3" borderId="0" xfId="5" applyNumberFormat="1" applyFont="1" applyFill="1" applyBorder="1" applyAlignment="1">
      <alignment horizontal="right" vertical="center"/>
    </xf>
    <xf numFmtId="10" fontId="15" fillId="0" borderId="0" xfId="5" applyNumberFormat="1" applyFont="1" applyFill="1" applyBorder="1" applyAlignment="1">
      <alignment horizontal="right" vertical="center"/>
    </xf>
    <xf numFmtId="10" fontId="15" fillId="0" borderId="5" xfId="5" applyNumberFormat="1" applyFont="1" applyFill="1" applyBorder="1" applyAlignment="1">
      <alignment horizontal="right" vertical="center"/>
    </xf>
    <xf numFmtId="0" fontId="7" fillId="4" borderId="4" xfId="0" applyFont="1" applyFill="1" applyBorder="1" applyAlignment="1">
      <alignment wrapText="1"/>
    </xf>
    <xf numFmtId="0" fontId="7" fillId="4" borderId="0" xfId="0" applyFont="1" applyFill="1" applyAlignment="1">
      <alignment wrapText="1"/>
    </xf>
    <xf numFmtId="0" fontId="7" fillId="4" borderId="0" xfId="0" applyFont="1" applyFill="1" applyAlignment="1">
      <alignment horizontal="center" vertical="center" wrapText="1"/>
    </xf>
    <xf numFmtId="3" fontId="7" fillId="4" borderId="0" xfId="4" applyNumberFormat="1" applyFont="1" applyFill="1" applyAlignment="1">
      <alignment horizontal="right" vertical="center"/>
    </xf>
    <xf numFmtId="10" fontId="7" fillId="4" borderId="0" xfId="3" applyNumberFormat="1" applyFont="1" applyFill="1" applyAlignment="1">
      <alignment horizontal="right" vertical="center"/>
    </xf>
    <xf numFmtId="10" fontId="7" fillId="4" borderId="12" xfId="5" applyNumberFormat="1" applyFont="1" applyFill="1" applyBorder="1" applyAlignment="1">
      <alignment horizontal="right" vertical="center"/>
    </xf>
    <xf numFmtId="0" fontId="10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8" fillId="0" borderId="0" xfId="0" applyFont="1"/>
    <xf numFmtId="1" fontId="8" fillId="0" borderId="0" xfId="0" applyNumberFormat="1" applyFont="1"/>
    <xf numFmtId="10" fontId="8" fillId="0" borderId="0" xfId="5" applyNumberFormat="1" applyFont="1" applyBorder="1" applyAlignment="1">
      <alignment horizontal="center" vertical="center"/>
    </xf>
    <xf numFmtId="10" fontId="8" fillId="0" borderId="0" xfId="5" applyNumberFormat="1" applyFont="1" applyBorder="1"/>
    <xf numFmtId="10" fontId="8" fillId="0" borderId="0" xfId="5" applyNumberFormat="1" applyFont="1" applyBorder="1" applyAlignment="1">
      <alignment horizontal="center"/>
    </xf>
    <xf numFmtId="0" fontId="7" fillId="4" borderId="0" xfId="0" applyFont="1" applyFill="1" applyAlignment="1">
      <alignment horizontal="center"/>
    </xf>
    <xf numFmtId="3" fontId="7" fillId="4" borderId="0" xfId="0" applyNumberFormat="1" applyFont="1" applyFill="1"/>
    <xf numFmtId="0" fontId="3" fillId="0" borderId="20" xfId="0" applyFont="1" applyBorder="1"/>
    <xf numFmtId="0" fontId="8" fillId="0" borderId="21" xfId="0" applyFont="1" applyBorder="1"/>
    <xf numFmtId="1" fontId="8" fillId="0" borderId="21" xfId="0" applyNumberFormat="1" applyFont="1" applyBorder="1"/>
    <xf numFmtId="10" fontId="8" fillId="0" borderId="21" xfId="5" applyNumberFormat="1" applyFont="1" applyBorder="1" applyAlignment="1">
      <alignment horizontal="center" vertical="center"/>
    </xf>
    <xf numFmtId="10" fontId="8" fillId="0" borderId="21" xfId="5" applyNumberFormat="1" applyFont="1" applyBorder="1"/>
    <xf numFmtId="10" fontId="8" fillId="0" borderId="21" xfId="5" applyNumberFormat="1" applyFont="1" applyBorder="1" applyAlignment="1">
      <alignment horizontal="center"/>
    </xf>
    <xf numFmtId="0" fontId="8" fillId="0" borderId="22" xfId="0" applyFont="1" applyBorder="1"/>
    <xf numFmtId="10" fontId="8" fillId="0" borderId="0" xfId="5" applyNumberFormat="1" applyFont="1" applyAlignment="1">
      <alignment horizontal="center" vertical="center"/>
    </xf>
    <xf numFmtId="10" fontId="8" fillId="0" borderId="0" xfId="5" applyNumberFormat="1" applyFont="1"/>
    <xf numFmtId="10" fontId="8" fillId="0" borderId="0" xfId="5" applyNumberFormat="1" applyFont="1" applyAlignment="1">
      <alignment horizontal="center"/>
    </xf>
    <xf numFmtId="3" fontId="8" fillId="0" borderId="0" xfId="0" applyNumberFormat="1" applyFont="1"/>
    <xf numFmtId="165" fontId="8" fillId="0" borderId="0" xfId="1" applyFont="1"/>
    <xf numFmtId="165" fontId="8" fillId="0" borderId="0" xfId="1" applyFont="1" applyAlignment="1">
      <alignment horizontal="center" vertical="center"/>
    </xf>
    <xf numFmtId="165" fontId="8" fillId="0" borderId="0" xfId="1" applyFont="1" applyAlignment="1">
      <alignment horizontal="center"/>
    </xf>
    <xf numFmtId="1" fontId="0" fillId="0" borderId="0" xfId="0" applyNumberFormat="1"/>
    <xf numFmtId="165" fontId="0" fillId="0" borderId="0" xfId="1" applyFont="1"/>
    <xf numFmtId="165" fontId="12" fillId="0" borderId="0" xfId="1" applyFont="1" applyAlignment="1">
      <alignment horizontal="center" vertical="center"/>
    </xf>
    <xf numFmtId="165" fontId="12" fillId="0" borderId="0" xfId="1" applyFont="1"/>
    <xf numFmtId="165" fontId="12" fillId="0" borderId="0" xfId="1" applyFont="1" applyAlignment="1">
      <alignment horizontal="center"/>
    </xf>
    <xf numFmtId="10" fontId="12" fillId="0" borderId="0" xfId="5" applyNumberFormat="1" applyAlignment="1">
      <alignment horizontal="center" vertical="center"/>
    </xf>
    <xf numFmtId="10" fontId="12" fillId="0" borderId="0" xfId="5" applyNumberFormat="1"/>
    <xf numFmtId="10" fontId="12" fillId="0" borderId="0" xfId="5" applyNumberFormat="1" applyAlignment="1">
      <alignment horizontal="center"/>
    </xf>
    <xf numFmtId="166" fontId="2" fillId="3" borderId="0" xfId="0" applyNumberFormat="1" applyFont="1" applyFill="1" applyAlignment="1">
      <alignment horizontal="center"/>
    </xf>
    <xf numFmtId="0" fontId="20" fillId="0" borderId="0" xfId="6" applyFont="1"/>
    <xf numFmtId="0" fontId="13" fillId="0" borderId="23" xfId="6" applyFont="1" applyBorder="1" applyAlignment="1">
      <alignment horizontal="left" vertical="center" wrapText="1" readingOrder="1"/>
    </xf>
    <xf numFmtId="0" fontId="13" fillId="0" borderId="23" xfId="6" applyFont="1" applyBorder="1" applyAlignment="1">
      <alignment vertical="center" wrapText="1" readingOrder="1"/>
    </xf>
    <xf numFmtId="0" fontId="21" fillId="0" borderId="23" xfId="6" applyFont="1" applyBorder="1" applyAlignment="1">
      <alignment horizontal="right" vertical="center" wrapText="1" readingOrder="1"/>
    </xf>
    <xf numFmtId="0" fontId="20" fillId="0" borderId="0" xfId="6" applyFont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20" fillId="0" borderId="25" xfId="6" applyFont="1" applyBorder="1"/>
    <xf numFmtId="0" fontId="22" fillId="0" borderId="26" xfId="6" applyFont="1" applyBorder="1"/>
    <xf numFmtId="0" fontId="22" fillId="0" borderId="27" xfId="6" applyFont="1" applyBorder="1"/>
    <xf numFmtId="0" fontId="9" fillId="0" borderId="30" xfId="6" applyFont="1" applyBorder="1" applyAlignment="1">
      <alignment horizontal="center" vertical="center" wrapText="1" readingOrder="1"/>
    </xf>
    <xf numFmtId="0" fontId="20" fillId="6" borderId="24" xfId="6" applyFont="1" applyFill="1" applyBorder="1" applyAlignment="1">
      <alignment horizontal="center"/>
    </xf>
    <xf numFmtId="10" fontId="11" fillId="5" borderId="10" xfId="3" applyNumberFormat="1" applyFont="1" applyFill="1" applyBorder="1" applyAlignment="1">
      <alignment horizontal="right" vertical="center" wrapText="1" readingOrder="1"/>
    </xf>
    <xf numFmtId="10" fontId="15" fillId="0" borderId="12" xfId="3" applyNumberFormat="1" applyFont="1" applyFill="1" applyBorder="1" applyAlignment="1">
      <alignment horizontal="right" vertical="center"/>
    </xf>
    <xf numFmtId="10" fontId="15" fillId="0" borderId="15" xfId="3" applyNumberFormat="1" applyFont="1" applyFill="1" applyBorder="1" applyAlignment="1">
      <alignment horizontal="right" vertical="center"/>
    </xf>
    <xf numFmtId="10" fontId="15" fillId="0" borderId="13" xfId="3" applyNumberFormat="1" applyFont="1" applyFill="1" applyBorder="1" applyAlignment="1">
      <alignment horizontal="right" vertical="center"/>
    </xf>
    <xf numFmtId="10" fontId="11" fillId="5" borderId="18" xfId="2" applyNumberFormat="1" applyFont="1" applyFill="1" applyBorder="1" applyAlignment="1">
      <alignment horizontal="right" vertical="center" wrapText="1" readingOrder="1"/>
    </xf>
    <xf numFmtId="10" fontId="15" fillId="0" borderId="14" xfId="3" applyNumberFormat="1" applyFont="1" applyFill="1" applyBorder="1" applyAlignment="1">
      <alignment horizontal="right" vertical="center"/>
    </xf>
    <xf numFmtId="10" fontId="15" fillId="0" borderId="19" xfId="3" applyNumberFormat="1" applyFont="1" applyFill="1" applyBorder="1" applyAlignment="1">
      <alignment horizontal="right" vertical="center"/>
    </xf>
    <xf numFmtId="10" fontId="7" fillId="4" borderId="0" xfId="4" applyNumberFormat="1" applyFont="1" applyFill="1" applyAlignment="1">
      <alignment horizontal="right" vertical="center"/>
    </xf>
    <xf numFmtId="10" fontId="7" fillId="4" borderId="0" xfId="3" applyNumberFormat="1" applyFont="1" applyFill="1"/>
    <xf numFmtId="0" fontId="17" fillId="3" borderId="24" xfId="0" applyFont="1" applyFill="1" applyBorder="1" applyAlignment="1">
      <alignment horizontal="left" vertical="center" wrapText="1"/>
    </xf>
    <xf numFmtId="0" fontId="15" fillId="0" borderId="24" xfId="0" applyFont="1" applyBorder="1" applyAlignment="1">
      <alignment horizontal="center" vertical="center"/>
    </xf>
    <xf numFmtId="3" fontId="15" fillId="0" borderId="24" xfId="4" applyNumberFormat="1" applyFont="1" applyBorder="1" applyAlignment="1">
      <alignment horizontal="right" vertical="center"/>
    </xf>
    <xf numFmtId="10" fontId="15" fillId="0" borderId="24" xfId="5" applyNumberFormat="1" applyFont="1" applyFill="1" applyBorder="1" applyAlignment="1">
      <alignment horizontal="right" vertical="center"/>
    </xf>
    <xf numFmtId="3" fontId="15" fillId="3" borderId="24" xfId="4" applyNumberFormat="1" applyFont="1" applyFill="1" applyBorder="1" applyAlignment="1">
      <alignment horizontal="right" vertical="center"/>
    </xf>
    <xf numFmtId="0" fontId="23" fillId="0" borderId="23" xfId="0" applyFont="1" applyBorder="1" applyAlignment="1">
      <alignment vertical="center" wrapText="1" readingOrder="1"/>
    </xf>
    <xf numFmtId="0" fontId="23" fillId="0" borderId="23" xfId="0" applyFont="1" applyBorder="1" applyAlignment="1">
      <alignment horizontal="left" vertical="center" wrapText="1" readingOrder="1"/>
    </xf>
    <xf numFmtId="0" fontId="15" fillId="0" borderId="7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 wrapText="1"/>
    </xf>
    <xf numFmtId="0" fontId="24" fillId="0" borderId="23" xfId="0" applyFont="1" applyBorder="1" applyAlignment="1">
      <alignment vertical="center" wrapText="1" readingOrder="1"/>
    </xf>
    <xf numFmtId="164" fontId="24" fillId="0" borderId="23" xfId="0" applyNumberFormat="1" applyFont="1" applyBorder="1" applyAlignment="1">
      <alignment horizontal="right" vertical="center" wrapText="1" readingOrder="1"/>
    </xf>
    <xf numFmtId="0" fontId="24" fillId="0" borderId="23" xfId="0" applyFont="1" applyBorder="1" applyAlignment="1">
      <alignment horizontal="left" vertical="center" wrapText="1" readingOrder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49" fontId="2" fillId="0" borderId="0" xfId="0" quotePrefix="1" applyNumberFormat="1" applyFont="1" applyAlignment="1">
      <alignment horizontal="left" wrapText="1"/>
    </xf>
    <xf numFmtId="49" fontId="2" fillId="0" borderId="0" xfId="0" applyNumberFormat="1" applyFont="1" applyAlignment="1">
      <alignment horizontal="left" wrapText="1"/>
    </xf>
    <xf numFmtId="17" fontId="2" fillId="0" borderId="0" xfId="0" quotePrefix="1" applyNumberFormat="1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8" fillId="0" borderId="0" xfId="0" applyFont="1" applyAlignment="1">
      <alignment horizontal="center"/>
    </xf>
    <xf numFmtId="0" fontId="6" fillId="2" borderId="4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11" fillId="5" borderId="8" xfId="0" applyFont="1" applyFill="1" applyBorder="1" applyAlignment="1">
      <alignment horizontal="left" vertical="center" wrapText="1" readingOrder="1"/>
    </xf>
    <xf numFmtId="0" fontId="11" fillId="5" borderId="9" xfId="0" applyFont="1" applyFill="1" applyBorder="1" applyAlignment="1">
      <alignment horizontal="left" vertical="center" wrapText="1" readingOrder="1"/>
    </xf>
    <xf numFmtId="0" fontId="11" fillId="5" borderId="16" xfId="0" applyFont="1" applyFill="1" applyBorder="1" applyAlignment="1">
      <alignment horizontal="left" vertical="center" wrapText="1" readingOrder="1"/>
    </xf>
    <xf numFmtId="0" fontId="11" fillId="5" borderId="17" xfId="0" applyFont="1" applyFill="1" applyBorder="1" applyAlignment="1">
      <alignment horizontal="left" vertical="center" wrapText="1" readingOrder="1"/>
    </xf>
    <xf numFmtId="0" fontId="22" fillId="6" borderId="28" xfId="6" applyFont="1" applyFill="1" applyBorder="1" applyAlignment="1">
      <alignment horizontal="center"/>
    </xf>
    <xf numFmtId="0" fontId="22" fillId="6" borderId="29" xfId="6" applyFont="1" applyFill="1" applyBorder="1" applyAlignment="1">
      <alignment horizontal="center"/>
    </xf>
  </cellXfs>
  <cellStyles count="7">
    <cellStyle name="Millares" xfId="1" builtinId="3"/>
    <cellStyle name="Millares [0]" xfId="2" builtinId="6"/>
    <cellStyle name="Normal" xfId="0" builtinId="0"/>
    <cellStyle name="Normal 2" xfId="6" xr:uid="{1D399DFA-A26E-4DA9-B186-7F015F2F29D6}"/>
    <cellStyle name="Normal 5 2" xfId="4" xr:uid="{7314AD0C-8D6D-4C08-AD9C-F257B8776833}"/>
    <cellStyle name="Porcentaje" xfId="3" builtinId="5"/>
    <cellStyle name="Porcentual 2 2" xfId="5" xr:uid="{5E926315-3455-4AAA-B8CF-FF87E5117263}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C7D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B\RAFA\Correjb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nubialopez\AppData\Local\Microsoft\Windows\Temporary%20Internet%20Files\Content.Outlook\6U1QX8JA\Reporte%20de%20Dependencias\Consolidado\Gastos%20Generales\Consolidado%20Gastos%20Generales%2005-02-201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juanvargas\Documents\Plan%20de%20Compras\Registros%20Cargue%20informaci&#243;n\Plan%20de%20compras%20Consolidado\Plan%20de%20Compras%202013%20consolidado%2026-02-2013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PLAN%20DE%20COMPRAS%202013\EJECUCI&#211;N%202013\Reporte%20de%20Dependencias\Consolidado\Gastos%20de%20Personal\Consolidado%2025-01-2013%20Gastos%20de%20Personal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diaz.DOMPNDA/Mis%20documentos/ADMINISTRATIVA/PERSONAL%20PLAN%20COLOMBIA/PLANTILLA%20-%20DICIEMBRE%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nsolidado%20SPNF%203\HISTO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e-01136762\cifras\Documents%20and%20Settings\lerodrig\Configuraci&#243;n%20local\Archivos%20temporales%20de%20Internet\OLK4\COSTOS%20Y%20RECURSOS%20EDUCACION%20BASIC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GHA\BPene27-2000AJUSTE%20IMPO%20DEUDA%20B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PREFCJ1\CARBOCOL\MODCARB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PREFCJ1\CAFE\MODCAF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06%20Acuerdo%20de%20Desempe&#241;o\2016\02%20Programaci&#243;n%20Metas%20Sector\06%20Consolidado%20Sector\Metas%20compromisos%20y%20obligaciones%20Sector%20Presidencia%2011Abri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rhenals\gobierno\Gobierno\Cierre97\OPEF%201997%20Cierr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h-snassa01\mhcp$\AGL\bono%202002\analisis%20bon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C"/>
      <sheetName val="CUADRO MEMORANDO"/>
      <sheetName val="CHART 1"/>
      <sheetName val="series CORREDO1"/>
      <sheetName val="Listas"/>
      <sheetName val="CCP iversión"/>
    </sheetNames>
    <sheetDataSet>
      <sheetData sheetId="0" refreshError="1"/>
      <sheetData sheetId="1" refreshError="1">
        <row r="7">
          <cell r="D7">
            <v>5962.01</v>
          </cell>
          <cell r="E7">
            <v>6091.9339999999993</v>
          </cell>
          <cell r="F7">
            <v>5914.4850000000006</v>
          </cell>
          <cell r="G7">
            <v>5737.0360000000001</v>
          </cell>
          <cell r="H7">
            <v>5951.6</v>
          </cell>
        </row>
        <row r="8">
          <cell r="D8">
            <v>5954.0350000000008</v>
          </cell>
          <cell r="E8">
            <v>6086.1749999999993</v>
          </cell>
          <cell r="F8">
            <v>5908.8924999999999</v>
          </cell>
          <cell r="G8">
            <v>5731.61</v>
          </cell>
          <cell r="H8">
            <v>5881.6</v>
          </cell>
        </row>
        <row r="9">
          <cell r="D9">
            <v>5948.52</v>
          </cell>
          <cell r="E9">
            <v>6080.45</v>
          </cell>
          <cell r="F9">
            <v>5903.3324999999995</v>
          </cell>
          <cell r="G9">
            <v>5726.2149999999992</v>
          </cell>
          <cell r="H9">
            <v>5933.9</v>
          </cell>
        </row>
        <row r="10">
          <cell r="D10">
            <v>5944.28</v>
          </cell>
          <cell r="E10">
            <v>6074.6429999999991</v>
          </cell>
          <cell r="F10">
            <v>5897.6935000000003</v>
          </cell>
          <cell r="G10">
            <v>5720.7439999999997</v>
          </cell>
          <cell r="H10">
            <v>5997.6</v>
          </cell>
        </row>
        <row r="11">
          <cell r="D11">
            <v>5947.99</v>
          </cell>
          <cell r="E11">
            <v>6068.753999999999</v>
          </cell>
          <cell r="F11">
            <v>5891.9755000000005</v>
          </cell>
          <cell r="G11">
            <v>5715.1969999999992</v>
          </cell>
          <cell r="H11">
            <v>6054.7</v>
          </cell>
        </row>
        <row r="12">
          <cell r="D12">
            <v>5936.45</v>
          </cell>
          <cell r="E12">
            <v>6062.7829999999994</v>
          </cell>
          <cell r="F12">
            <v>5886.1785</v>
          </cell>
          <cell r="G12">
            <v>5709.5739999999987</v>
          </cell>
          <cell r="H12">
            <v>5944.6</v>
          </cell>
        </row>
        <row r="13">
          <cell r="D13">
            <v>5933.1149999999998</v>
          </cell>
          <cell r="E13">
            <v>6056.73</v>
          </cell>
          <cell r="F13">
            <v>5880.3025000000007</v>
          </cell>
          <cell r="G13">
            <v>5703.875</v>
          </cell>
          <cell r="H13">
            <v>6102.7</v>
          </cell>
        </row>
        <row r="14">
          <cell r="D14">
            <v>5931.8050000000003</v>
          </cell>
          <cell r="E14">
            <v>6050.5949999999993</v>
          </cell>
          <cell r="F14">
            <v>5874.3474999999999</v>
          </cell>
          <cell r="G14">
            <v>5698.1</v>
          </cell>
          <cell r="H14">
            <v>6111.1</v>
          </cell>
        </row>
        <row r="15">
          <cell r="D15">
            <v>5932.2450000000008</v>
          </cell>
          <cell r="E15">
            <v>6044.6080000000002</v>
          </cell>
          <cell r="F15">
            <v>5868.5360000000001</v>
          </cell>
          <cell r="G15">
            <v>5692.463999999999</v>
          </cell>
          <cell r="H15">
            <v>6099.7</v>
          </cell>
        </row>
        <row r="16">
          <cell r="D16">
            <v>5934.8249999999998</v>
          </cell>
          <cell r="E16">
            <v>6038.7690000000011</v>
          </cell>
          <cell r="F16">
            <v>5862.8679999999995</v>
          </cell>
          <cell r="G16">
            <v>5686.9669999999996</v>
          </cell>
          <cell r="H16">
            <v>5967.1</v>
          </cell>
        </row>
        <row r="17">
          <cell r="D17">
            <v>5935.2550000000001</v>
          </cell>
          <cell r="E17">
            <v>6033.0780000000004</v>
          </cell>
          <cell r="F17">
            <v>5857.3434999999999</v>
          </cell>
          <cell r="G17">
            <v>5681.6089999999995</v>
          </cell>
          <cell r="H17">
            <v>5880.2</v>
          </cell>
        </row>
        <row r="18">
          <cell r="D18">
            <v>5934.28</v>
          </cell>
          <cell r="E18">
            <v>6027.5349999999989</v>
          </cell>
          <cell r="F18">
            <v>5851.9624999999996</v>
          </cell>
          <cell r="G18">
            <v>5676.39</v>
          </cell>
          <cell r="H18">
            <v>5731.5</v>
          </cell>
        </row>
        <row r="19">
          <cell r="D19">
            <v>5946.94</v>
          </cell>
          <cell r="E19">
            <v>6022.14</v>
          </cell>
          <cell r="F19">
            <v>5846.7249999999995</v>
          </cell>
          <cell r="G19">
            <v>5671.31</v>
          </cell>
          <cell r="H19">
            <v>6098.7</v>
          </cell>
        </row>
        <row r="20">
          <cell r="D20">
            <v>5964.28</v>
          </cell>
          <cell r="E20">
            <v>6017.5650000000005</v>
          </cell>
          <cell r="F20">
            <v>5842.2834999999995</v>
          </cell>
          <cell r="G20">
            <v>5667.0020000000004</v>
          </cell>
          <cell r="H20">
            <v>6096</v>
          </cell>
        </row>
        <row r="21">
          <cell r="D21">
            <v>5977.0050000000001</v>
          </cell>
          <cell r="E21">
            <v>6013.81</v>
          </cell>
          <cell r="F21">
            <v>5838.6380000000008</v>
          </cell>
          <cell r="G21">
            <v>5663.4660000000003</v>
          </cell>
          <cell r="H21">
            <v>6149</v>
          </cell>
        </row>
        <row r="22">
          <cell r="D22">
            <v>5977.4049999999997</v>
          </cell>
          <cell r="E22">
            <v>6010.8750000000009</v>
          </cell>
          <cell r="F22">
            <v>5835.7885000000006</v>
          </cell>
          <cell r="G22">
            <v>5660.7020000000002</v>
          </cell>
          <cell r="H22">
            <v>5906.2</v>
          </cell>
        </row>
        <row r="23">
          <cell r="D23">
            <v>5984.96</v>
          </cell>
          <cell r="E23">
            <v>6008.76</v>
          </cell>
          <cell r="F23">
            <v>5833.7350000000006</v>
          </cell>
          <cell r="G23">
            <v>5658.71</v>
          </cell>
          <cell r="H23">
            <v>6019.3</v>
          </cell>
        </row>
        <row r="24">
          <cell r="D24">
            <v>6008.28</v>
          </cell>
          <cell r="E24">
            <v>6007.465000000002</v>
          </cell>
          <cell r="F24">
            <v>5832.4775000000009</v>
          </cell>
          <cell r="G24">
            <v>5657.49</v>
          </cell>
          <cell r="H24">
            <v>6355.8</v>
          </cell>
        </row>
        <row r="25">
          <cell r="D25">
            <v>6025.16</v>
          </cell>
          <cell r="E25">
            <v>6007.701500000001</v>
          </cell>
          <cell r="F25">
            <v>5832.7089999999998</v>
          </cell>
          <cell r="G25">
            <v>5657.7139999999999</v>
          </cell>
          <cell r="H25">
            <v>6253.2</v>
          </cell>
        </row>
        <row r="26">
          <cell r="D26">
            <v>6033.51</v>
          </cell>
          <cell r="E26">
            <v>6009.4695000000002</v>
          </cell>
          <cell r="F26">
            <v>5834.4270000000006</v>
          </cell>
          <cell r="G26">
            <v>5659.3819999999996</v>
          </cell>
          <cell r="H26">
            <v>6135.7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TD"/>
      <sheetName val="Desagregado Enero 25"/>
      <sheetName val="Hoja2"/>
      <sheetName val="Hoja3"/>
      <sheetName val="TD Desagregado"/>
      <sheetName val="Listas"/>
    </sheetNames>
    <sheetDataSet>
      <sheetData sheetId="0">
        <row r="3">
          <cell r="A3">
            <v>2040103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>
        <row r="3">
          <cell r="C3" t="str">
            <v>Alta Consejeria para el Buen Gobierno</v>
          </cell>
          <cell r="G3" t="str">
            <v>1.1 ASISTENCIA TÉCNICA
Recursos donación - SSF</v>
          </cell>
          <cell r="I3" t="str">
            <v>Contrato</v>
          </cell>
          <cell r="M3" t="str">
            <v>Concurso de Méritos</v>
          </cell>
          <cell r="S3" t="str">
            <v>Acueducto y alcantarillado</v>
          </cell>
        </row>
        <row r="4">
          <cell r="G4" t="str">
            <v>1.3 ESTUDIOS
Recursos Contrapartida</v>
          </cell>
          <cell r="I4" t="str">
            <v>Carta de Aceptación</v>
          </cell>
          <cell r="M4" t="str">
            <v>Contratación Directa</v>
          </cell>
          <cell r="S4" t="str">
            <v>Adecuacion y ampliacion de hardware y software para el dapre</v>
          </cell>
        </row>
        <row r="5">
          <cell r="G5" t="str">
            <v>1.3 ESTUDIOS
Recursos Donación -  CSF</v>
          </cell>
          <cell r="I5" t="str">
            <v>Factura Servicio Público</v>
          </cell>
          <cell r="M5" t="str">
            <v>Licitación</v>
          </cell>
          <cell r="S5" t="str">
            <v>Adecuacion y mantenimiento de las sedes de la presidencia de la republica</v>
          </cell>
        </row>
        <row r="6">
          <cell r="G6" t="str">
            <v>1.3 ESTUDIOS
Recursos donación - CSF</v>
          </cell>
          <cell r="I6" t="str">
            <v>Contrato Prestación de Servicios</v>
          </cell>
          <cell r="M6" t="str">
            <v>Mínima Cuantía</v>
          </cell>
          <cell r="S6" t="str">
            <v>Administracion operación y mantenimiento de plantas de energia</v>
          </cell>
        </row>
        <row r="7">
          <cell r="G7" t="str">
            <v>1.4 ENTRENAMIENTO
Recursos Contrapartida</v>
          </cell>
          <cell r="I7" t="str">
            <v>Convenio</v>
          </cell>
          <cell r="M7" t="str">
            <v>Selección Abreviada</v>
          </cell>
          <cell r="S7" t="str">
            <v>Adquisicion nueva sede para el dapre bogota</v>
          </cell>
        </row>
        <row r="8">
          <cell r="G8" t="str">
            <v>1.4 ENTRENAMIENTO
Recursos Donación - CSF</v>
          </cell>
          <cell r="I8" t="str">
            <v>F-TH-35 Solicitud de Viáticos y Gastos de Viaje Contratistas Fondo Cuenta</v>
          </cell>
          <cell r="M8" t="str">
            <v>Subasta Inversa</v>
          </cell>
          <cell r="S8" t="str">
            <v>Arrendamientos bienes inmuebles</v>
          </cell>
        </row>
        <row r="9">
          <cell r="G9" t="str">
            <v>1.5 OTROS SERVICIOS  
Recursos donación  - CSF</v>
          </cell>
          <cell r="I9" t="str">
            <v>Solicitud de Viáticos</v>
          </cell>
          <cell r="M9" t="str">
            <v>Promotor</v>
          </cell>
          <cell r="S9" t="str">
            <v>Arrendamientos bienes muebles</v>
          </cell>
        </row>
        <row r="10">
          <cell r="G10" t="str">
            <v>1.5 OTROS SERVICIOS
Recursos contrapartida</v>
          </cell>
          <cell r="I10" t="str">
            <v>Caja Menor</v>
          </cell>
          <cell r="M10" t="str">
            <v>Caja Menor</v>
          </cell>
          <cell r="S10" t="str">
            <v>Asistencia tecnica, asesoria y seguimiento para la aplicación y desarrollo de la politica de equidad y participacion de las mujeres</v>
          </cell>
        </row>
        <row r="11">
          <cell r="G11" t="str">
            <v>1.5 OTROS SERVICIOS
Recursos donación  - SSF</v>
          </cell>
          <cell r="S11" t="str">
            <v>Audiovisuales y accesorios</v>
          </cell>
        </row>
        <row r="12">
          <cell r="G12" t="str">
            <v>1.5 OTROS SERVICIOS
Recursos Donación - SSF</v>
          </cell>
          <cell r="S12" t="str">
            <v>Combustible y lubricante</v>
          </cell>
        </row>
        <row r="13">
          <cell r="G13" t="str">
            <v>1-Gastos lógisticos y operativos requeridos propios de las actividades de paz:</v>
          </cell>
          <cell r="S13" t="str">
            <v>Correo</v>
          </cell>
        </row>
        <row r="14">
          <cell r="G14" t="str">
            <v>2-Caja Menor (incluye Gastos de viaje)</v>
          </cell>
          <cell r="S14" t="str">
            <v>Desarrollo de la política intersectorial de precención de reclutamiento nivel nacional</v>
          </cell>
        </row>
        <row r="15">
          <cell r="G15" t="str">
            <v>4. VISIBILIDAD
Recursos contrapartida</v>
          </cell>
          <cell r="S15" t="str">
            <v>Dotación</v>
          </cell>
        </row>
        <row r="16">
          <cell r="G16" t="str">
            <v>4. VISIBILIDAD
Recursos donación  - CSF</v>
          </cell>
          <cell r="S16" t="str">
            <v>Energia</v>
          </cell>
        </row>
        <row r="17">
          <cell r="G17" t="str">
            <v>4-Contratación de prestación de servicios</v>
          </cell>
          <cell r="S17" t="str">
            <v>Equipo de comunicaciones</v>
          </cell>
        </row>
        <row r="18">
          <cell r="G18" t="str">
            <v>5..1 PERSONAL LOCAL
Recursos contrapartida</v>
          </cell>
          <cell r="S18" t="str">
            <v>Equipo fluvial y marítimo</v>
          </cell>
        </row>
        <row r="19">
          <cell r="G19" t="str">
            <v>5.2 OTROS 
Recursos contrapartida</v>
          </cell>
          <cell r="S19" t="str">
            <v>Equipos y maquinas para oficina</v>
          </cell>
        </row>
        <row r="20">
          <cell r="G20" t="str">
            <v>5.2 OTROS
Recursos contrapartida</v>
          </cell>
          <cell r="S20" t="str">
            <v>Fondo de programas especiales para la paz : programa de desmovilizados</v>
          </cell>
        </row>
        <row r="21">
          <cell r="G21" t="str">
            <v>Actividades de Capacitación</v>
          </cell>
          <cell r="S21" t="str">
            <v>Fortalecimiento accion integral contra minas antipersonal nacional</v>
          </cell>
        </row>
        <row r="22">
          <cell r="G22" t="str">
            <v>Actividades de Integración</v>
          </cell>
          <cell r="S22" t="str">
            <v>Fortalecimiento de la capacidad institucional para la implementacion efectiva de la politica nacional de seguridad y convivencia ciudadana a nivel nacional y local</v>
          </cell>
        </row>
        <row r="23">
          <cell r="G23" t="str">
            <v>Actualización y Mantenimiento VMWARE</v>
          </cell>
          <cell r="S23" t="str">
            <v>Fortalecimiento de la instancia tecnica nacional de accion integral contra minas antipersonal</v>
          </cell>
        </row>
        <row r="24">
          <cell r="G24" t="str">
            <v>Adecuación de baños piscina Batallon guardia Presidencial.</v>
          </cell>
          <cell r="S24" t="str">
            <v>Fortalecimiento de las lineas estrategicas de la politica integral de transparencia y lucha contra la corrupcion. Nacional</v>
          </cell>
        </row>
        <row r="25">
          <cell r="G25" t="str">
            <v xml:space="preserve">adquisición de equipos </v>
          </cell>
          <cell r="S25" t="str">
            <v>Fortalecimiento y consolidación de la respusta artículada del estado colombiano en ddhh y dih, en el marco de la construcción de una cultura en materia nacional</v>
          </cell>
        </row>
        <row r="26">
          <cell r="G26" t="str">
            <v>Adquisición de equipos de computo y licenciamiento,</v>
          </cell>
          <cell r="S26" t="str">
            <v>Gas natural</v>
          </cell>
        </row>
        <row r="27">
          <cell r="G27" t="str">
            <v>Adquisición nuevo sistema de calderas y elementos de instalación.</v>
          </cell>
          <cell r="S27" t="str">
            <v>Herramientas</v>
          </cell>
        </row>
        <row r="28">
          <cell r="G28" t="str">
            <v>Adquisición nuevo sistema de detección de incendios y sistema de altavoces.</v>
          </cell>
          <cell r="S28" t="str">
            <v>Honorarios</v>
          </cell>
        </row>
        <row r="29">
          <cell r="G29" t="str">
            <v xml:space="preserve">Adquisición TELEPRONTE y Pistolas de Barras </v>
          </cell>
          <cell r="S29" t="str">
            <v>Implantacion de programas especiales para la paz. Ley 368/97 - distribucion previo concepto dnp</v>
          </cell>
        </row>
        <row r="30">
          <cell r="G30" t="str">
            <v>Adquisición TV, TV LCD de Salones de Estado</v>
          </cell>
          <cell r="S30" t="str">
            <v>Implantacion de una politica de desarrollo juvenil y el fortalecimiento de las formas organizativas y su implementacion de los diferentes espacios de participacion juvenil.</v>
          </cell>
        </row>
        <row r="31">
          <cell r="G31" t="str">
            <v>Adquisición, instalación, conexión, y puesta en funcionamiento del centro de producción de medios audiovisuales de la Entidad</v>
          </cell>
          <cell r="S31" t="str">
            <v>Implementación de acciones y estrategias para el desarrollo integral de la pobalciòn afrocolombiana,negra, palenquera y raizal nacional</v>
          </cell>
        </row>
        <row r="32">
          <cell r="G32" t="str">
            <v>Almacenamiento Masivo</v>
          </cell>
          <cell r="S32" t="str">
            <v>Implementacion de acciones y estrategias para el desarrollo integral de la poblacion indigena nacional</v>
          </cell>
        </row>
        <row r="33">
          <cell r="G33" t="str">
            <v>Alquiler de parqueaderos nocturnos, para los vehículos asignados, los cuales quedan bajo la custodia de cada uno de los conductores al servicio de la Entidad.</v>
          </cell>
          <cell r="S33" t="str">
            <v>Implementacion de las estrategias de la alta consejeria para programas especiales</v>
          </cell>
        </row>
        <row r="34">
          <cell r="G34" t="str">
            <v>AMPARAR OTROS SERVICIOS PUBLICOS(DIRECTV, TV CABLE, AVANTELES, ETC) DURANTE LA VIGENCIA 2012, DE ACUERDO AL CONSUMO Y COSTOS REPORTADOS POR LA OFICIA DE MANTENIMIENTO - INFRAESTRUCTURA</v>
          </cell>
          <cell r="S34" t="str">
            <v>Infidelidad y riesgos fiunancieros</v>
          </cell>
        </row>
        <row r="35">
          <cell r="G35" t="str">
            <v>AMPARAR SERVICIO DE ACUEDUCTO Y ALCANTARILLADO DURANTE LA VIGENCIA 2012, DE ACUERDO AL CONSUMO Y COSTOS REPORTADOS POR LA OFICIA DE MANTENIMIENTO - INFRAESTRUCTURA</v>
          </cell>
          <cell r="S35" t="str">
            <v>Llantas y accesorios</v>
          </cell>
        </row>
        <row r="36">
          <cell r="G36" t="str">
            <v>AMPARAR SERVICIO DE ENERGIA DURANTE LA VIGENCIA 2012, DE ACUERDO AL CONSUMO Y COSTOS REPORTADOS POR LA OFICIA DE MANTENIMIENTO - INFRAESTRUCTURA</v>
          </cell>
          <cell r="S36" t="str">
            <v>Mantenimiento de bienes inmuebles</v>
          </cell>
        </row>
        <row r="37">
          <cell r="G37" t="str">
            <v>AMPARAR SERVICIO DE GAS NATURAL DURANTE LA VIGENCIA 2012, DE ACUERDO AL CONSUMO Y COSTOS REPORTADOS POR LA OFICIA DE MANTENIMIENTO - INFRAESTRUCTURA</v>
          </cell>
          <cell r="S37" t="str">
            <v>Mantenimiento de bienes muebles, equipos y enseres</v>
          </cell>
        </row>
        <row r="38">
          <cell r="G38" t="str">
            <v>AMPARAR SERVICIO DE TELEFONIA MOVIL CELULAR  DURANTE LA VIGENCIA 2012, DE ACUERDO AL CONSUMO Y COSTOS REPORTADOS POR LA OFICIA DE MANTENIMIENTO - INFRAESTRUCTURA</v>
          </cell>
          <cell r="S38" t="str">
            <v>Mantenimiento de otros bienes</v>
          </cell>
        </row>
        <row r="39">
          <cell r="G39" t="str">
            <v>AMPARAR SERVICIO DE TELEFONO, FAX Y OTROS  DURANTE LA VIGENCIA 2012, DE ACUERDO AL CONSUMO Y COSTOS REPORTADOS POR LA OFICIA DE MANTENIMIENTO - INFRAESTRUCTURA</v>
          </cell>
          <cell r="S39" t="str">
            <v>Mantenimiento de software</v>
          </cell>
        </row>
        <row r="40">
          <cell r="G40" t="str">
            <v>Ampliación Sistema Telefonico NEC</v>
          </cell>
          <cell r="S40" t="str">
            <v>Mantenimiento equipo comunicaciones y computacion</v>
          </cell>
        </row>
        <row r="41">
          <cell r="G41" t="str">
            <v>Antenas</v>
          </cell>
          <cell r="S41" t="str">
            <v>Mantenimiento equipo de navegacion y trasnporte</v>
          </cell>
        </row>
        <row r="42">
          <cell r="G42" t="str">
            <v>APOYO EN LA GENERACIÓN DE ALIANZAS PÚBLICO PRIVADAS PARA LA ATENCIÓN INTEGRAL A LA PRIMERA INFANCIA EN EL MARCO DE LA ESTRATEGIA DE CERO A SIEMPRE</v>
          </cell>
          <cell r="S42" t="str">
            <v>Materiales odontologicos</v>
          </cell>
        </row>
        <row r="43">
          <cell r="G43" t="str">
            <v>APOYO EN LA IMPLEMENTACIÓN DE LA ESTRATEGIA DE COMUNICACIONES PARA LA ESTRATEGIA DE ATENCION INTEGRAL A PRIMERA INFANCIA DE CERO A SIEMPRE</v>
          </cell>
          <cell r="S43" t="str">
            <v>Materiales reactivios de laboratorio y químicos</v>
          </cell>
        </row>
        <row r="44">
          <cell r="G44" t="str">
            <v>APOYO TÉCNICO Y OPERATIVO A LA COORDINACIÓN DE LA COMISION INTERSECTORIAL DE PRIMERA INFANCIA EN EL MARCO DE LA ESTRATEGIA DE ATENCION INTEGRAL A PRIMERA INFANCIA DE CERO A SIEMPRE</v>
          </cell>
          <cell r="S44" t="str">
            <v>Medicamentos y productos farmaceuticos</v>
          </cell>
        </row>
        <row r="45">
          <cell r="G45" t="str">
            <v>Arco Detector de Metales</v>
          </cell>
          <cell r="S45" t="str">
            <v>Mobiliario y enseres</v>
          </cell>
        </row>
        <row r="46">
          <cell r="G46" t="str">
            <v>ARENDAMIENTO SEDE POR DOCE MESES</v>
          </cell>
          <cell r="S46" t="str">
            <v>Otras compras de equipos</v>
          </cell>
        </row>
        <row r="47">
          <cell r="G47" t="str">
            <v>Arrendamiento bodega Recursos Físicos</v>
          </cell>
          <cell r="S47" t="str">
            <v>Otras comunicaciones y transportes</v>
          </cell>
        </row>
        <row r="48">
          <cell r="G48" t="str">
            <v xml:space="preserve">Arrendamiento de bienes inmuebles, </v>
          </cell>
          <cell r="S48" t="str">
            <v>Otros enseres y equipos de oficina</v>
          </cell>
        </row>
        <row r="49">
          <cell r="G49" t="str">
            <v>Arrendamiento de un depósito con estantería - almacenamiento y custodia de Archivos - DAPRE</v>
          </cell>
          <cell r="S49" t="str">
            <v>Otros gastos por adquisicion de servicios</v>
          </cell>
        </row>
        <row r="50">
          <cell r="G50" t="str">
            <v>Arrendamiento Gareje 1 propiedad horizontal DAPRE - Fondo de Promoción de la Cultura</v>
          </cell>
          <cell r="S50" t="str">
            <v>Otros gastos por impresos y publicaciones</v>
          </cell>
        </row>
        <row r="51">
          <cell r="G51" t="str">
            <v>ASISTENCIA TÉCNICA</v>
          </cell>
          <cell r="S51" t="str">
            <v>Otros materiales y suministros</v>
          </cell>
        </row>
        <row r="52">
          <cell r="G52" t="str">
            <v>Atriles</v>
          </cell>
          <cell r="S52" t="str">
            <v>Otros seguros</v>
          </cell>
        </row>
        <row r="53">
          <cell r="G53" t="str">
            <v>Audiovisuales Vesipresidencia</v>
          </cell>
          <cell r="S53" t="str">
            <v>Otros servicios para capacitacion, bienestar social y estimulos</v>
          </cell>
        </row>
        <row r="54">
          <cell r="G54" t="str">
            <v>Aunar los esfuerzos del Departamento Administrativo de la Presidencia de la República y del Servicio Nacional de Aprendizaje – SENA.</v>
          </cell>
          <cell r="S54" t="str">
            <v>Otros servicios publicos</v>
          </cell>
        </row>
        <row r="55">
          <cell r="G55" t="str">
            <v>Balanceadores</v>
          </cell>
          <cell r="S55" t="str">
            <v>Papeleria y utiles de escritorio y oficina</v>
          </cell>
        </row>
        <row r="56">
          <cell r="G56" t="str">
            <v>Banderas</v>
          </cell>
          <cell r="S56" t="str">
            <v>Plan de promocion de colombia en el exterior</v>
          </cell>
        </row>
        <row r="57">
          <cell r="G57" t="str">
            <v>Baterias para radios y mano libres para radio</v>
          </cell>
          <cell r="S57" t="str">
            <v>Productos de aseo y limpieza</v>
          </cell>
        </row>
        <row r="58">
          <cell r="G58" t="str">
            <v>Binoculares</v>
          </cell>
          <cell r="S58" t="str">
            <v>Remuneración servicios técnicos</v>
          </cell>
        </row>
        <row r="59">
          <cell r="G59" t="str">
            <v>Bolardos de seguridad de la seguridad del camino para el estacionamiento.</v>
          </cell>
          <cell r="S59" t="str">
            <v>Repuestos</v>
          </cell>
        </row>
        <row r="60">
          <cell r="G60" t="str">
            <v>Bonos SODEXO</v>
          </cell>
          <cell r="S60" t="str">
            <v>Responsabilidad civil</v>
          </cell>
        </row>
        <row r="61">
          <cell r="G61" t="str">
            <v>BUSQUEDA DE PREDIOS EN CONDICIONES REQUERIDAS, AVALUOS, ESCRITURAS, USO DEL SUBSUELO.</v>
          </cell>
          <cell r="S61" t="str">
            <v>Seguros generales</v>
          </cell>
        </row>
        <row r="62">
          <cell r="G62" t="str">
            <v>Caja de Herramientas</v>
          </cell>
          <cell r="S62" t="str">
            <v>Servicio de aseo</v>
          </cell>
        </row>
        <row r="63">
          <cell r="G63" t="str">
            <v>Caja Menor Area Administrativa</v>
          </cell>
          <cell r="S63" t="str">
            <v>Servicio de seguridad y vigilancia</v>
          </cell>
        </row>
        <row r="64">
          <cell r="G64" t="str">
            <v>Caja Menor Casa de Huespedes Iluestres de Cartagena</v>
          </cell>
          <cell r="S64" t="str">
            <v>Servicio de transmision de informacion</v>
          </cell>
        </row>
        <row r="65">
          <cell r="G65" t="str">
            <v>Caja Menor Casa de Huespedes Ilustres de Cartagena</v>
          </cell>
          <cell r="S65" t="str">
            <v>Servicios de bienestar social</v>
          </cell>
        </row>
        <row r="66">
          <cell r="G66" t="str">
            <v>CAJA MENOR PARA LA ESTRATEGIA DE DIFUSION DE LA GESTION GUBERNAMENTAL PARA EL DESARROLLO SOCIAL Y COMUNITARIO, DEL DEPARTAMENTO ADMINISTRATIVO DE LA PRESIDENCIA DE LA REPUBLICA</v>
          </cell>
          <cell r="S66" t="str">
            <v>Servicios de capacitacion</v>
          </cell>
        </row>
        <row r="67">
          <cell r="G67" t="str">
            <v>Caja Menor Señor Presidente</v>
          </cell>
          <cell r="S67" t="str">
            <v>Servicios para estimulos</v>
          </cell>
        </row>
        <row r="68">
          <cell r="G68" t="str">
            <v>Caja Menor Viáticos al Exterior</v>
          </cell>
          <cell r="S68" t="str">
            <v>Suscripciones</v>
          </cell>
        </row>
        <row r="69">
          <cell r="G69" t="str">
            <v>Caja Menor Viáticos al Interior</v>
          </cell>
          <cell r="S69" t="str">
            <v>Telefonia movil celular</v>
          </cell>
        </row>
        <row r="70">
          <cell r="G70" t="str">
            <v>CAJA MENOR VIÁTICOS Y TRANSPORTE TERRESTRE Y FLUVIAL</v>
          </cell>
          <cell r="S70" t="str">
            <v>Telefono, fax y otros</v>
          </cell>
        </row>
        <row r="71">
          <cell r="G71" t="str">
            <v>Caja Menror Casa de Huespedes Ilustres de Cartagena</v>
          </cell>
          <cell r="S71" t="str">
            <v>Transferencias para la estrategia de disfusion de la gestion gubernamental para el desarrollo social y comunitario</v>
          </cell>
        </row>
        <row r="72">
          <cell r="G72" t="str">
            <v>Cámara fotografica</v>
          </cell>
          <cell r="S72" t="str">
            <v>Utensilios de cafeteria</v>
          </cell>
        </row>
        <row r="73">
          <cell r="G73" t="str">
            <v>Cambios equipos cuartos frios salones de estado.</v>
          </cell>
          <cell r="S73" t="str">
            <v>Viaticos y gastos de viaje al exterior</v>
          </cell>
        </row>
        <row r="74">
          <cell r="G74" t="str">
            <v>CAMPAÑA PUBLICITARIA</v>
          </cell>
          <cell r="S74" t="str">
            <v>Viaticos y gastos de viaje al interior</v>
          </cell>
        </row>
        <row r="75">
          <cell r="G75" t="str">
            <v>CCTV Palacio y DAPRE</v>
          </cell>
          <cell r="S75" t="str">
            <v>Viveres</v>
          </cell>
        </row>
        <row r="76">
          <cell r="G76" t="str">
            <v>Certificados Digitales, Solución Sintonizador y Fibra Óptica</v>
          </cell>
        </row>
        <row r="77">
          <cell r="G77" t="str">
            <v>Compra de Cuero para Encuadernación diferentes colores</v>
          </cell>
        </row>
        <row r="78">
          <cell r="G78" t="str">
            <v>COMPRA Ó CONSTRUCCIÓN DE NUEVA SEDE.</v>
          </cell>
        </row>
        <row r="79">
          <cell r="G79" t="str">
            <v>CONSULTORIAS</v>
          </cell>
        </row>
        <row r="80">
          <cell r="G80" t="str">
            <v>Consursos CNS</v>
          </cell>
        </row>
        <row r="81">
          <cell r="G81" t="str">
            <v>Contratación de operador logístico</v>
          </cell>
        </row>
        <row r="82">
          <cell r="G82" t="str">
            <v>Contratación de seguros,</v>
          </cell>
        </row>
        <row r="83">
          <cell r="G83" t="str">
            <v xml:space="preserve">Contratar el alquiler de un (1) depósito sin estantería para el almacenamiento, custodia, bodegaje y seguridad de la documentación perteneciente al Archivo del Departamento Administrativo de la Presidencia de la Republica.  </v>
          </cell>
        </row>
        <row r="84">
          <cell r="G84" t="str">
            <v>Contratar el servicio de arrendamiento de oficinas con destino al funcionamiento de programas presidenciales, PISO 3 del edificio ubicado en la Calle 14 No 7-19 (valor incluida la Administración)</v>
          </cell>
        </row>
        <row r="85">
          <cell r="G85" t="str">
            <v>Contratar el servicio de arrendamiento de oficinas con destino al funcionamiento de programas presidenciales, PISO 4 del edificio ubicado en la Carrera 10ª No 24-55 (valor incluida la Administración)</v>
          </cell>
        </row>
        <row r="86">
          <cell r="G86" t="str">
            <v>Contratar el servicio de arrendamiento de oficinas con destino al funcionamiento de programas presidenciales, PISO 8 del edificio ubicado en la Calle 14 No 7-19 (valor incluida la Administración)</v>
          </cell>
        </row>
        <row r="87">
          <cell r="G87" t="str">
            <v>Contratar el servicio de arrendamiento de oficinas con destino al funcionamiento de programas presidenciales, PISO 9 del edificio ubicado en la Calle 14 No 7-19 (valor incluida la Administración)</v>
          </cell>
        </row>
        <row r="88">
          <cell r="G88" t="str">
            <v xml:space="preserve">Contratar la suscripción del servicio de actualización y compilación normativa con el fin de proveer a la Secretaría Jurídica de herramientas que faciliten la investigación y el analisis jurídico </v>
          </cell>
        </row>
        <row r="89">
          <cell r="G89" t="str">
            <v>Contratar los servicios para la entrega  de una (1) Investigación  para el proyecto del Programa Presidencial para el Desarrollo Integral de la Población Afrocolombiana, Negra, Palenquera y Raizal</v>
          </cell>
        </row>
        <row r="90">
          <cell r="G90" t="str">
            <v>Contrato de Combustible</v>
          </cell>
        </row>
        <row r="91">
          <cell r="G91" t="str">
            <v>Contrato de Ferreteria y Electricos</v>
          </cell>
        </row>
        <row r="92">
          <cell r="G92" t="str">
            <v>Contrato de Lenceria Casa Privada</v>
          </cell>
        </row>
        <row r="93">
          <cell r="G93" t="str">
            <v>Contrato de Lenceria Vicepresindencia</v>
          </cell>
        </row>
        <row r="94">
          <cell r="G94" t="str">
            <v>Contrato de Llantas</v>
          </cell>
        </row>
        <row r="95">
          <cell r="G95" t="str">
            <v>Contrato de Papelería</v>
          </cell>
        </row>
        <row r="96">
          <cell r="G96" t="str">
            <v>Contrato de prestación de servicio regional Bogotá</v>
          </cell>
        </row>
        <row r="97">
          <cell r="G97" t="str">
            <v>Contrato de Tiquetes Internacionales</v>
          </cell>
        </row>
        <row r="98">
          <cell r="G98" t="str">
            <v>Contrato de Tiquetes Nacionales</v>
          </cell>
        </row>
        <row r="99">
          <cell r="G99" t="str">
            <v>Contrato de Viceres Vicepresidencia</v>
          </cell>
        </row>
        <row r="100">
          <cell r="G100" t="str">
            <v>CONTRATO DESARROLLO DE PILOTAJES PUEBLOS INDIGENAS</v>
          </cell>
        </row>
        <row r="101">
          <cell r="G101" t="str">
            <v xml:space="preserve">CONTRATO INTERADMINISTRATIVO INVESTIGACIONES </v>
          </cell>
        </row>
        <row r="102">
          <cell r="G102" t="str">
            <v>CONTRATO OPERADOR LOGISTICO</v>
          </cell>
        </row>
        <row r="103">
          <cell r="G103" t="str">
            <v>CONTRATO PRESTACIÓN DE SERVICIOS PROFESIONALES</v>
          </cell>
        </row>
        <row r="104">
          <cell r="G104" t="str">
            <v>CONTRATO PUBLICACIONES</v>
          </cell>
        </row>
        <row r="105">
          <cell r="G105" t="str">
            <v>Contrato recarga extintores</v>
          </cell>
        </row>
        <row r="106">
          <cell r="G106" t="str">
            <v>CONTRATO TIQUETES AEREOS</v>
          </cell>
        </row>
        <row r="107">
          <cell r="G107" t="str">
            <v>Contratos de prestación de servicios</v>
          </cell>
        </row>
        <row r="108">
          <cell r="G108" t="str">
            <v xml:space="preserve">Contratos de prestación de servicios </v>
          </cell>
        </row>
        <row r="109">
          <cell r="G109" t="str">
            <v>Contratos de prestación de servicios profesionales para la Zona Suroccidente y la Zona Nororiente del Territorio Colombiano</v>
          </cell>
        </row>
        <row r="110">
          <cell r="G110" t="str">
            <v>Contratos de servicios personales necesarios para el norma funcionamiento de la Alta Consejeria para las Regiones y la Participación Ciudadana</v>
          </cell>
        </row>
        <row r="111">
          <cell r="G111" t="str">
            <v>CONTRATOS PRESTACION DE SERVICIOS</v>
          </cell>
        </row>
        <row r="112">
          <cell r="G112" t="str">
            <v>Contratos. Para fortalecer la capacidad de seguimiento y acompañamiento de la Secretaria de Transparencia a las Comisiones Regionales de Moralización</v>
          </cell>
        </row>
        <row r="113">
          <cell r="G113" t="str">
            <v>Control de Flota</v>
          </cell>
        </row>
        <row r="114">
          <cell r="G114" t="str">
            <v>Convenio interadministrativo para sistematizar el proceso de implementación asistida a la PNSCC</v>
          </cell>
        </row>
        <row r="115">
          <cell r="G115" t="str">
            <v>Convenio.  Desarrollar un plan piloto para 4 sectores críticos en temas de corrupción y elaborar un mecanismo para su seguimiento.</v>
          </cell>
        </row>
        <row r="116">
          <cell r="G116" t="str">
            <v>Convenio. Para desarrollo de metodología de plan anticorrupción con enfoque sectorial.</v>
          </cell>
        </row>
        <row r="117">
          <cell r="G117" t="str">
            <v>Convenio. Poner en funcionamiento instrumentos que permitan el seguimiento y monitoreo a la Política Pública Integral  Anticorrupción…</v>
          </cell>
        </row>
        <row r="118">
          <cell r="G118" t="str">
            <v>Convenio. Poner en funcionamiento un convenio para el analisis de documentos expedidos en el trámite del proceso  de compra pública como  iniciativas de coordinación interinstitucional para la lucha contra la corrupción.</v>
          </cell>
        </row>
        <row r="119">
          <cell r="G119" t="str">
            <v>Core Alterno Equipos activos de cifrado</v>
          </cell>
        </row>
        <row r="120">
          <cell r="G120" t="str">
            <v>Cortinas</v>
          </cell>
        </row>
        <row r="121">
          <cell r="G121" t="str">
            <v>Créditos Icetex</v>
          </cell>
        </row>
        <row r="122">
          <cell r="G122" t="str">
            <v>Cumplimiento de sentencias</v>
          </cell>
        </row>
        <row r="123">
          <cell r="G123" t="str">
            <v>DESARROLLO REDES SOCIALES INTERNACIONALES</v>
          </cell>
        </row>
        <row r="124">
          <cell r="G124" t="str">
            <v>Diademas Telefonicas de Vicepresidencia</v>
          </cell>
        </row>
        <row r="125">
          <cell r="G125" t="str">
            <v>Discos Duros y Tarjetas de Memoria de Secre. Prensa</v>
          </cell>
        </row>
        <row r="126">
          <cell r="G126" t="str">
            <v>Dotación Brigadista</v>
          </cell>
        </row>
        <row r="127">
          <cell r="G127" t="str">
            <v>Dotación Consultorio Medico</v>
          </cell>
        </row>
        <row r="128">
          <cell r="G128" t="str">
            <v>Dotación Consultorio Odontologico</v>
          </cell>
        </row>
        <row r="129">
          <cell r="G129" t="str">
            <v>Dotación Personal de Planta</v>
          </cell>
        </row>
        <row r="130">
          <cell r="G130" t="str">
            <v>Dotación Protección Industrial</v>
          </cell>
        </row>
        <row r="131">
          <cell r="G131" t="str">
            <v>Dotación Protección Industrial, solo Chalecos Antibalas</v>
          </cell>
        </row>
        <row r="132">
          <cell r="G132" t="str">
            <v>Electrodomestico Casa Privada</v>
          </cell>
        </row>
        <row r="133">
          <cell r="G133" t="str">
            <v>Electrodomestico Vecepresidencia</v>
          </cell>
        </row>
        <row r="134">
          <cell r="G134" t="str">
            <v>Electrodomesticos Casa Privada</v>
          </cell>
        </row>
        <row r="135">
          <cell r="G135" t="str">
            <v>Electrodomesticos Vicepresidencia</v>
          </cell>
        </row>
        <row r="136">
          <cell r="G136" t="str">
            <v>Elementos Brigadistas</v>
          </cell>
        </row>
        <row r="137">
          <cell r="G137" t="str">
            <v>Elementos Consultorio Medico</v>
          </cell>
        </row>
        <row r="138">
          <cell r="G138" t="str">
            <v>Elementos Consultorio Odontologico</v>
          </cell>
        </row>
        <row r="139">
          <cell r="G139" t="str">
            <v>Elementos de Consultorio Odontologico</v>
          </cell>
        </row>
        <row r="140">
          <cell r="G140" t="str">
            <v>Elementos de la Pisicina</v>
          </cell>
        </row>
        <row r="141">
          <cell r="G141" t="str">
            <v>Elementos de Seguridad para las operaciones  aereas en los Helipuertos del DAPRE.</v>
          </cell>
        </row>
        <row r="142">
          <cell r="G142" t="str">
            <v>ENCUESTAS Y FOCUS</v>
          </cell>
        </row>
        <row r="143">
          <cell r="G143" t="str">
            <v>Equipos Control de Acceso</v>
          </cell>
        </row>
        <row r="144">
          <cell r="G144" t="str">
            <v>Equipos de buceo</v>
          </cell>
        </row>
        <row r="145">
          <cell r="G145" t="str">
            <v>Equipos de Computo</v>
          </cell>
        </row>
        <row r="146">
          <cell r="G146" t="str">
            <v>Estrategia de comunicaciones</v>
          </cell>
        </row>
        <row r="147">
          <cell r="G147" t="str">
            <v>ESTRATEGIA DE COMUNICACIONES
Dar a conocer las políticas, los lineamientos, los estándares de calidad y la ruta de atención integral a las mujeres en el país mediante trabajo con entidades del orden nacional y territorial…</v>
          </cell>
        </row>
        <row r="148">
          <cell r="G148" t="str">
            <v>Estudios Sistemas y tableros Eléctricos en Casa de Nariño.</v>
          </cell>
        </row>
        <row r="149">
          <cell r="G149" t="str">
            <v>Exámenes de Ingreso y Retiro</v>
          </cell>
        </row>
        <row r="150">
          <cell r="G150" t="str">
            <v>Fumigación exterior e interior Cartagena</v>
          </cell>
        </row>
        <row r="151">
          <cell r="G151" t="str">
            <v>Gastos Bancarios ( ayuda Humanitaria)</v>
          </cell>
        </row>
        <row r="152">
          <cell r="G152" t="str">
            <v>Gastos de viaje</v>
          </cell>
        </row>
        <row r="153">
          <cell r="G153" t="str">
            <v>Gastos de Viaje al Exterior</v>
          </cell>
        </row>
        <row r="154">
          <cell r="G154" t="str">
            <v>GASTOS DE VIAJE AL EXTERIOR (TRANSVERSAL)</v>
          </cell>
        </row>
        <row r="155">
          <cell r="G155" t="str">
            <v>GASTOS DE VIAJE AL INTERIOR (CAJA MENOR) TRANSVERSAL</v>
          </cell>
        </row>
        <row r="156">
          <cell r="G156" t="str">
            <v xml:space="preserve">GASTOS DE VIAJES </v>
          </cell>
        </row>
        <row r="157">
          <cell r="G157" t="str">
            <v>Gastos Notariales</v>
          </cell>
        </row>
        <row r="158">
          <cell r="G158" t="str">
            <v>Gastos Protocolarios Señor Presidente de la República</v>
          </cell>
        </row>
        <row r="159">
          <cell r="G159" t="str">
            <v>Gastos Protocolarios Vicepresidencia</v>
          </cell>
        </row>
        <row r="160">
          <cell r="G160" t="str">
            <v>Generación de condiciones para el logro y el mantenimiento de la Paz</v>
          </cell>
        </row>
        <row r="161">
          <cell r="G161" t="str">
            <v>GPS</v>
          </cell>
        </row>
        <row r="162">
          <cell r="G162" t="str">
            <v>Grabadoras Digitales</v>
          </cell>
        </row>
        <row r="163">
          <cell r="G163" t="str">
            <v>Híbridos Telefónicos</v>
          </cell>
        </row>
        <row r="164">
          <cell r="G164" t="str">
            <v>Honorarios DAPRE</v>
          </cell>
        </row>
        <row r="165">
          <cell r="G165" t="str">
            <v>Impresos y Publicaciones</v>
          </cell>
        </row>
        <row r="166">
          <cell r="G166" t="str">
            <v>IMPRESOS, PUBLICACIONES, Y ESTAMPADOS</v>
          </cell>
        </row>
        <row r="167">
          <cell r="G167" t="str">
            <v xml:space="preserve">Incentivos </v>
          </cell>
        </row>
        <row r="168">
          <cell r="G168" t="str">
            <v>instalación y  prestación de servicio de internet,</v>
          </cell>
        </row>
        <row r="169">
          <cell r="G169" t="str">
            <v>Interventoria</v>
          </cell>
        </row>
        <row r="170">
          <cell r="G170" t="str">
            <v>INVESTIGACIONES INTERNACIONALES</v>
          </cell>
        </row>
        <row r="171">
          <cell r="G171" t="str">
            <v>Kit de luces</v>
          </cell>
        </row>
        <row r="172">
          <cell r="G172" t="str">
            <v>Kit Video Conferencia</v>
          </cell>
        </row>
        <row r="173">
          <cell r="G173" t="str">
            <v>Lavado de Automoviles del DAPRE</v>
          </cell>
        </row>
        <row r="174">
          <cell r="G174" t="str">
            <v>Lectores de tarjeta y Memory Card para Cámaras Fotograficas</v>
          </cell>
        </row>
        <row r="175">
          <cell r="G175" t="str">
            <v>Licenciamiento Antivirus.</v>
          </cell>
        </row>
        <row r="176">
          <cell r="G176" t="str">
            <v>Licenciamiento Microsoft</v>
          </cell>
        </row>
        <row r="177">
          <cell r="G177" t="str">
            <v>LINEA DE ORIENTACION
Dar continuidad a la linea de orientación creada en al año 2012 con el fin de atender a las mujeres…</v>
          </cell>
        </row>
        <row r="178">
          <cell r="G178" t="str">
            <v>Lockers</v>
          </cell>
        </row>
        <row r="179">
          <cell r="G179" t="str">
            <v>Maletín</v>
          </cell>
        </row>
        <row r="180">
          <cell r="G180" t="str">
            <v>Mantenimiento 4 Ansensores OTIS</v>
          </cell>
        </row>
        <row r="181">
          <cell r="G181" t="str">
            <v>Mantenimiento almacenamiento</v>
          </cell>
        </row>
        <row r="182">
          <cell r="G182" t="str">
            <v>Mantenimiento Asensor Sede Administrativa</v>
          </cell>
        </row>
        <row r="183">
          <cell r="G183" t="str">
            <v xml:space="preserve">Mantenimiento Balanceador </v>
          </cell>
        </row>
        <row r="184">
          <cell r="G184" t="str">
            <v>Mantenimiento con suministro de repuesto  equipos UPS</v>
          </cell>
        </row>
        <row r="185">
          <cell r="G185" t="str">
            <v>Mantenimiento con suministro de repuesto para las subestaciones y plantas electricas</v>
          </cell>
        </row>
        <row r="186">
          <cell r="G186" t="str">
            <v>Mantenimiento con suministro de repuestos de los equipos Aire Acondicionado Bogotá</v>
          </cell>
        </row>
        <row r="187">
          <cell r="G187" t="str">
            <v>Mantenimiento con suministro de repuestos de los equipos Aire Acondicionado Casa de Huespedes</v>
          </cell>
        </row>
        <row r="188">
          <cell r="G188" t="str">
            <v>Mantenimiento con suministro de respuesto de cabinas y arcos de seguridad ubicas en las sedes del DAPRE</v>
          </cell>
        </row>
        <row r="189">
          <cell r="G189" t="str">
            <v>Mantenimiento con suministro de respuesto de CCTV de las sedes del DAPRE</v>
          </cell>
        </row>
        <row r="190">
          <cell r="G190" t="str">
            <v>Mantenimiento con suministro de respuesto de los motores y motobombas en diferentes sedes del DAPRE Bogota y Sopo</v>
          </cell>
        </row>
        <row r="191">
          <cell r="G191" t="str">
            <v>Mantenimiento con suministro de respuestos Equipos de Computo</v>
          </cell>
        </row>
        <row r="192">
          <cell r="G192" t="str">
            <v>Mantenimiento CORE Alcatel</v>
          </cell>
        </row>
        <row r="193">
          <cell r="G193" t="str">
            <v>Mantenimiento de BMW</v>
          </cell>
        </row>
        <row r="194">
          <cell r="G194" t="str">
            <v>Mantenimiento de Zonas Verdes y jardines</v>
          </cell>
        </row>
        <row r="195">
          <cell r="G195" t="str">
            <v>Mantenimiento Equipos Fortigate</v>
          </cell>
        </row>
        <row r="196">
          <cell r="G196" t="str">
            <v>Mantenimiento Filtros Ozonos y Cafeterias</v>
          </cell>
        </row>
        <row r="197">
          <cell r="G197" t="str">
            <v>Mantenimiento Firewall CheckPoint</v>
          </cell>
        </row>
        <row r="198">
          <cell r="G198" t="str">
            <v>Mantenimiento IDH</v>
          </cell>
        </row>
        <row r="199">
          <cell r="G199" t="str">
            <v>Mantenimiento Lamparas Bacarat</v>
          </cell>
        </row>
        <row r="200">
          <cell r="G200" t="str">
            <v>Mantenimiento lavado de Fachada Casa de Nariño</v>
          </cell>
        </row>
        <row r="201">
          <cell r="G201" t="str">
            <v>Mantenimiento máquinas, prensas y estampadoras de Encuadernación</v>
          </cell>
        </row>
        <row r="202">
          <cell r="G202" t="str">
            <v xml:space="preserve">Mantenimiento Pensemos </v>
          </cell>
        </row>
        <row r="203">
          <cell r="G203" t="str">
            <v>Mantenimiento plataforma Altiris</v>
          </cell>
        </row>
        <row r="204">
          <cell r="G204" t="str">
            <v>Mantenimiento preventivo bimestral y correctivo cada vez que se requiera con suministro de repuestos para la planta de tratamiento de aguas residuales, equipos electrobombas y sistema hidroneumático ubicados en la casa de huéspedes de Cartagena</v>
          </cell>
        </row>
        <row r="205">
          <cell r="G205" t="str">
            <v>Mantenimiento preventivo de bienes muebles, equipos y enseres,</v>
          </cell>
        </row>
        <row r="206">
          <cell r="G206" t="str">
            <v>Mantenimiento preventivo de gabinetes sistema extincion de incendios diferentes sedes</v>
          </cell>
        </row>
        <row r="207">
          <cell r="G207" t="str">
            <v>Mantenimiento preventivo mensual y correctivo cuando se requiera con suministro de Repuestos menores para los relojes antiguos ubicados en las diferentes dependencias de la Casa de Nariño.</v>
          </cell>
        </row>
        <row r="208">
          <cell r="G208" t="str">
            <v>Mantenimiento preventivo y correctivo con suministro de repuestos de equipos fotográficos para la Secretaria de Prensa</v>
          </cell>
        </row>
        <row r="209">
          <cell r="G209" t="str">
            <v>Mantenimiento preventivo y correctivo con suministro de repuestos para el sistema telefónico NEC de la Casa de Nariño, Hacienda Hato Grande y Casa de Huéspedes Ilustres en Cartagena.</v>
          </cell>
        </row>
        <row r="210">
          <cell r="G210" t="str">
            <v>Mantenimiento preventivo y correctivo con suministro de repuestos para los equipos audiovisuales de la Secretaria de Prensa</v>
          </cell>
        </row>
        <row r="211">
          <cell r="G211" t="str">
            <v>mantenimiento preventivo y correctivo equipos de computo-DAPRE-Fondo PAZ-ACR</v>
          </cell>
        </row>
        <row r="212">
          <cell r="G212" t="str">
            <v>Mantenimiento Rayos X</v>
          </cell>
        </row>
        <row r="213">
          <cell r="G213" t="str">
            <v>Mantenimiento RSA</v>
          </cell>
        </row>
        <row r="214">
          <cell r="G214" t="str">
            <v>Mantenimiento Sala Alejandria</v>
          </cell>
        </row>
        <row r="215">
          <cell r="G215" t="str">
            <v>Mantenimiento Sistema Antiincendios de los centros de cómputo</v>
          </cell>
        </row>
        <row r="216">
          <cell r="G216" t="str">
            <v>Mantenimiento software HOMINIS</v>
          </cell>
        </row>
        <row r="217">
          <cell r="G217" t="str">
            <v>Mantenimiento Suministro  de respuestos de una Caldera de agua caliente</v>
          </cell>
        </row>
        <row r="218">
          <cell r="G218" t="str">
            <v>Mantenimiento Tractores Hacienda Hato Grande</v>
          </cell>
        </row>
        <row r="219">
          <cell r="G219" t="str">
            <v>Mantenimiento trimestral cancha de tenis Hato Grande</v>
          </cell>
        </row>
        <row r="220">
          <cell r="G220" t="str">
            <v>Mantenimiento y Retapiceria de Muebles Vicepresidencia</v>
          </cell>
        </row>
        <row r="221">
          <cell r="G221" t="str">
            <v>Mantenimiento y soporte DALET</v>
          </cell>
        </row>
        <row r="222">
          <cell r="G222" t="str">
            <v>Mantenimiento y soporte Sistema Control de Acceso</v>
          </cell>
        </row>
        <row r="223">
          <cell r="G223" t="str">
            <v>Mantenimiento, almacenamiento e invenatario de los materiales de video y cine y material audiovisual</v>
          </cell>
        </row>
        <row r="224">
          <cell r="G224" t="str">
            <v>Maquina Rayos X</v>
          </cell>
        </row>
        <row r="225">
          <cell r="G225" t="str">
            <v>Materas Casa Privada Vicepresidencia</v>
          </cell>
        </row>
        <row r="226">
          <cell r="G226" t="str">
            <v>Medallas  Fergusson</v>
          </cell>
        </row>
        <row r="227">
          <cell r="G227" t="str">
            <v>Microsoft Lync 2010</v>
          </cell>
        </row>
        <row r="228">
          <cell r="G228" t="str">
            <v>Modernización tecnológica 4 ascensores Marca Otis</v>
          </cell>
        </row>
        <row r="229">
          <cell r="G229" t="str">
            <v>MONITOREO INTERNACIONAL</v>
          </cell>
        </row>
        <row r="230">
          <cell r="G230" t="str">
            <v>Monofonos</v>
          </cell>
        </row>
        <row r="231">
          <cell r="G231" t="str">
            <v>NOC</v>
          </cell>
        </row>
        <row r="232">
          <cell r="G232" t="str">
            <v xml:space="preserve">Oficina virtual de prensa </v>
          </cell>
        </row>
        <row r="233">
          <cell r="G233" t="str">
            <v>Operador  Logistico</v>
          </cell>
        </row>
        <row r="234">
          <cell r="G234" t="str">
            <v>OPERADOR LOGISTICO</v>
          </cell>
        </row>
        <row r="235">
          <cell r="G235" t="str">
            <v>Operador logístico</v>
          </cell>
        </row>
        <row r="236">
          <cell r="G236" t="str">
            <v xml:space="preserve">Operador Logistico </v>
          </cell>
        </row>
        <row r="237">
          <cell r="G237" t="str">
            <v>OPERADOR LOGISTICO PARA LA PRESIDENCIA DE LA REPUBLICA</v>
          </cell>
        </row>
        <row r="238">
          <cell r="G238" t="str">
            <v>OPERADOR LOGISTICO
Apoyo logístico para la realización de eventos en diferentes regiones del pais, con el fin de brindar asistencia técnica a las entidades del nivel central y territorial.</v>
          </cell>
        </row>
        <row r="239">
          <cell r="G239" t="str">
            <v xml:space="preserve">Operador Losgistico </v>
          </cell>
        </row>
        <row r="240">
          <cell r="G240" t="str">
            <v>Operdaor logístico</v>
          </cell>
        </row>
        <row r="241">
          <cell r="G241" t="str">
            <v>Otros gastos por adquisición de servicios</v>
          </cell>
        </row>
        <row r="242">
          <cell r="G242" t="str">
            <v>Pago de impuestos  vehiculos,</v>
          </cell>
        </row>
        <row r="243">
          <cell r="G243" t="str">
            <v>Papeleria protocolaria Sr. Presidente</v>
          </cell>
        </row>
        <row r="244">
          <cell r="G244" t="str">
            <v>Papeleria, Utiles de Escritorio y Oficina,</v>
          </cell>
        </row>
        <row r="245">
          <cell r="G245" t="str">
            <v>Pauta publicitaria (mensajes TV, Radio y/o impresos)</v>
          </cell>
        </row>
        <row r="246">
          <cell r="G246" t="str">
            <v>Pedales DALET y Memorias de Servidores</v>
          </cell>
        </row>
        <row r="247">
          <cell r="G247" t="str">
            <v>PRESTACIÓN DE SERVICIOS</v>
          </cell>
        </row>
        <row r="248">
          <cell r="G248" t="str">
            <v>Prestar a la entidad  los servicios de mantenimiento preventivo bimestral y correctivo cada vez que se requiera con suministro de repuestos para los electrodomesticos ubicados en Bogota</v>
          </cell>
        </row>
        <row r="249">
          <cell r="G249" t="str">
            <v>Prestar a la entidad  los servicios de mantenimiento preventivo bimestral y correctivo cada vez que se requiera con suministro de repuestos para los electrodomesticos ubicados en la Casa de Huespedes ilustres de Cartagena</v>
          </cell>
        </row>
        <row r="250">
          <cell r="G250" t="str">
            <v>Prestar a la entidad el servicio de arrendamiento para el uso de postes y ductos de CONDENSA, para asegurar la disponibilidad, estabilidad y funcionamiento correcto de las herramientas ofimáticas</v>
          </cell>
        </row>
        <row r="251">
          <cell r="G251" t="str">
            <v>PRESTAR A LA ENTIDAD EL SERVICIO DE INTERNET PARA LAS DIFERENTES SEDES DE LA PRESIDENCIA-FONDO PAZ</v>
          </cell>
        </row>
        <row r="252">
          <cell r="G252" t="str">
            <v>Prestar el servicio de mantenimiento preventivo mensual y correctivo a las instalaciones de la Presidencia de la Republica.</v>
          </cell>
        </row>
        <row r="253">
          <cell r="G253" t="str">
            <v>PROMOCION DIGITAL DE COLOMBIA</v>
          </cell>
        </row>
        <row r="254">
          <cell r="G254" t="str">
            <v>Publicación en el Directorio Telefónico de Despachos Públicos y en el Directorio Telefonico de Bogotá (Presidencia y Vicepresidencia)</v>
          </cell>
        </row>
        <row r="255">
          <cell r="G255" t="str">
            <v>PUBLICACIONES</v>
          </cell>
        </row>
        <row r="256">
          <cell r="G256" t="str">
            <v xml:space="preserve">Publicaciones </v>
          </cell>
        </row>
        <row r="257">
          <cell r="G257" t="str">
            <v>Publicaciones de Acuerdos para la Prosperidad, boletines hechos sociales, informes periodicos de gestión, manual de capacticación para enlaces del sistema de seguimiento, entre otros.</v>
          </cell>
        </row>
        <row r="258">
          <cell r="G258" t="str">
            <v>Publicaciones e impresos</v>
          </cell>
        </row>
        <row r="259">
          <cell r="G259" t="str">
            <v>PUBLICACIONES
Diseño, diagramación, corrección de estilo e impresión de material alusivo a los planes, acciones y estrategias de la Alta Consejería para la Equidad de la Mujer.</v>
          </cell>
        </row>
        <row r="260">
          <cell r="G260" t="str">
            <v>Radio de Comunicación XTS 2250</v>
          </cell>
        </row>
        <row r="261">
          <cell r="G261" t="str">
            <v xml:space="preserve">Radios de Comunicación y Accesorios para Radios </v>
          </cell>
        </row>
        <row r="262">
          <cell r="G262" t="str">
            <v>Realización de una evaluación de impacto</v>
          </cell>
        </row>
        <row r="263">
          <cell r="G263" t="str">
            <v>Recarga y mantenimiento de los extintores de incendios de cada uno de los vehículos que se encuentran al servicio de la Entidad</v>
          </cell>
        </row>
        <row r="264">
          <cell r="G264" t="str">
            <v>Remuneración Servicios Técnicos DAPRE</v>
          </cell>
        </row>
        <row r="265">
          <cell r="G265" t="str">
            <v>renovación de Token SIIF</v>
          </cell>
        </row>
        <row r="266">
          <cell r="G266" t="str">
            <v>Reparacion motobombas fuentes patios internos.</v>
          </cell>
        </row>
        <row r="267">
          <cell r="G267" t="str">
            <v>Reparaciones locativas Fuentes Plaza de Armas y reposicion bombas y boquillas</v>
          </cell>
        </row>
        <row r="268">
          <cell r="G268" t="str">
            <v>Reposición tapetes halles en Casa de Nariño</v>
          </cell>
        </row>
        <row r="269">
          <cell r="G269" t="str">
            <v>Seguros</v>
          </cell>
        </row>
        <row r="270">
          <cell r="G270" t="str">
            <v>Servicio conexión  para la Sala de Telepresencia</v>
          </cell>
        </row>
        <row r="271">
          <cell r="G271" t="str">
            <v>Servicio de Admisión, curso y entrega de correspondencia y demás envíos postapes que se requiera a nivel urbano y nacional.</v>
          </cell>
        </row>
        <row r="272">
          <cell r="G272" t="str">
            <v>Servicio de aseo, mantenimiento, fumigación y desinfección para las instalaciones de la entidad, de conformidad con las especificaciones técnicas establecidas</v>
          </cell>
        </row>
        <row r="273">
          <cell r="G273" t="str">
            <v>Servicio de copiado fotográfico con suministro de material de registro grafico de los eventos del Señor Presidente de la República y del Alto Gobierno en General</v>
          </cell>
        </row>
        <row r="274">
          <cell r="G274" t="str">
            <v>Servicio de correo externo</v>
          </cell>
        </row>
        <row r="275">
          <cell r="G275" t="str">
            <v>Servicio de Fotocopiado</v>
          </cell>
        </row>
        <row r="276">
          <cell r="G276" t="str">
            <v>Servicio de garantia y soporte especializado de Telepresencia</v>
          </cell>
        </row>
        <row r="277">
          <cell r="G277" t="str">
            <v>Servicio de impresión de folletos, textos, boletines, papelería y en general la elaboración de todo el material de imprenta que requiera la entidad.</v>
          </cell>
        </row>
        <row r="278">
          <cell r="G278" t="str">
            <v>Servicio de Internet como contingencia</v>
          </cell>
        </row>
        <row r="279">
          <cell r="G279" t="str">
            <v>Servicio de Internet para las diferentes Sedes del DAPRE</v>
          </cell>
        </row>
        <row r="280">
          <cell r="G280" t="str">
            <v>Servicio de Mantenimiento parque automotor,</v>
          </cell>
        </row>
        <row r="281">
          <cell r="G281" t="str">
            <v>Servicio de mantenimiento preventivo efectuado a través de vistas mensuales y mantenimiento correctivo cuando se requiera con suministro de repuestos para los equipos de radiocomunicaciones pertenecientes al DAPRE.</v>
          </cell>
        </row>
        <row r="282">
          <cell r="G282" t="str">
            <v>Servicio de mantenimiento preventivo mensual y correctivo cada vez que se requiera con suministro de repuestos para los equipos de jardinería de la casa de huéspedes de Cartagena</v>
          </cell>
        </row>
        <row r="283">
          <cell r="G283" t="str">
            <v>Servicio de revelado de películas de Microfilmación</v>
          </cell>
        </row>
        <row r="284">
          <cell r="G284" t="str">
            <v>Servicio de salvaguarda y custodia de la información generada por los diferentes sistemas de información del DAPRE</v>
          </cell>
        </row>
        <row r="285">
          <cell r="G285" t="str">
            <v>Servicio de soporte especializados equipos Sala de Estrategia</v>
          </cell>
        </row>
        <row r="286">
          <cell r="G286" t="str">
            <v>Servicio de tiquetes aereos para los contratistas de la Alta Consejería para las Regiones y la Participación Ciudadana.</v>
          </cell>
        </row>
        <row r="287">
          <cell r="G287" t="str">
            <v>Servicio de vigilancia y seguridad privada que utilice medio humano armas o sin armas y canino para las instalaciones, muebles y enseres de la Entidad</v>
          </cell>
        </row>
        <row r="288">
          <cell r="G288" t="str">
            <v>Servicio mantenimiento de motos</v>
          </cell>
        </row>
        <row r="289">
          <cell r="G289" t="str">
            <v>Servicio mantenimiento del parque automotor del DAPRE</v>
          </cell>
        </row>
        <row r="290">
          <cell r="G290" t="str">
            <v>Servicios de enajenación de los bienes muebles de propiedad del DAPRE, por modalidad del martillo. Banco Popular</v>
          </cell>
        </row>
        <row r="291">
          <cell r="G291" t="str">
            <v>Servicios de telefonía y comunicaciones( avanteles, banda ancha, móvil celular)</v>
          </cell>
        </row>
        <row r="292">
          <cell r="G292" t="str">
            <v>Servidores</v>
          </cell>
        </row>
        <row r="293">
          <cell r="G293" t="str">
            <v>SGSI NORMA 27001</v>
          </cell>
        </row>
        <row r="294">
          <cell r="G294" t="str">
            <v>Sillas Ergonomicas ARP</v>
          </cell>
        </row>
        <row r="295">
          <cell r="G295" t="str">
            <v>Sistema de Información</v>
          </cell>
        </row>
        <row r="296">
          <cell r="G296" t="str">
            <v xml:space="preserve">Sistema de paneles solares </v>
          </cell>
        </row>
        <row r="297">
          <cell r="G297" t="str">
            <v>Sombrillas</v>
          </cell>
        </row>
        <row r="298">
          <cell r="G298" t="str">
            <v>Soporte Plataforma Microsoft</v>
          </cell>
        </row>
        <row r="299">
          <cell r="G299" t="str">
            <v>Soporte SIGOB</v>
          </cell>
        </row>
        <row r="300">
          <cell r="G300" t="str">
            <v>STREAMING</v>
          </cell>
        </row>
        <row r="301">
          <cell r="G301" t="str">
            <v>Suministro de arreglos florales para la Vicepresidencia de la República</v>
          </cell>
        </row>
        <row r="302">
          <cell r="G302" t="str">
            <v>Suministro de arreglos florales para las oficinas de la Casa de Nariño, Casa Privada</v>
          </cell>
        </row>
        <row r="303">
          <cell r="G303" t="str">
            <v>Suministro de Combustibles</v>
          </cell>
        </row>
        <row r="304">
          <cell r="G304" t="str">
            <v>Suministro de Elementos de Ferreteria y Electricos</v>
          </cell>
        </row>
        <row r="305">
          <cell r="G305" t="str">
            <v>SUMINISTRTO E IMPLEMENTAR Y PONER EN MARCHA UN DATA CENTER ALTERNO</v>
          </cell>
        </row>
        <row r="306">
          <cell r="G306" t="str">
            <v>Suscripción Arcgis online</v>
          </cell>
        </row>
        <row r="307">
          <cell r="G307" t="str">
            <v>Suscripciones del DAPRE</v>
          </cell>
        </row>
        <row r="308">
          <cell r="G308" t="str">
            <v>Tapetes</v>
          </cell>
        </row>
        <row r="309">
          <cell r="G309" t="str">
            <v>Tele presencia</v>
          </cell>
        </row>
        <row r="310">
          <cell r="G310" t="str">
            <v>Telefonía IP</v>
          </cell>
        </row>
        <row r="311">
          <cell r="G311" t="str">
            <v>Televisores LED</v>
          </cell>
        </row>
        <row r="312">
          <cell r="G312" t="str">
            <v>TIQUETES</v>
          </cell>
        </row>
        <row r="313">
          <cell r="G313" t="str">
            <v>TIQUETES AEREOS INTERNACIONALES (TRANSVERSAL)</v>
          </cell>
        </row>
        <row r="314">
          <cell r="G314" t="str">
            <v>TIQUETES AEREOS NACIONALES (TRANSVERSAL)</v>
          </cell>
        </row>
        <row r="315">
          <cell r="G315" t="str">
            <v>tiquetes nacionales e internacionales,</v>
          </cell>
        </row>
        <row r="316">
          <cell r="G316" t="str">
            <v xml:space="preserve">Tiquetes y Gastos de Viaje </v>
          </cell>
        </row>
        <row r="317">
          <cell r="G317" t="str">
            <v>TIQUETES, VIATICOS NACIONALES / INTERNACIONALES</v>
          </cell>
        </row>
        <row r="318">
          <cell r="G318" t="str">
            <v>Tour Palacio</v>
          </cell>
        </row>
        <row r="319">
          <cell r="G319" t="str">
            <v>Utensilios de Cafeteria</v>
          </cell>
        </row>
        <row r="320">
          <cell r="G320" t="str">
            <v>Utensilios de Cafeteria y Cocina</v>
          </cell>
        </row>
        <row r="321">
          <cell r="G321" t="str">
            <v>Utensilios de Cocina Vicepresidencia</v>
          </cell>
        </row>
        <row r="322">
          <cell r="G322" t="str">
            <v>VIATICOS AL INTERIOR</v>
          </cell>
        </row>
        <row r="323">
          <cell r="G323" t="str">
            <v>Viveres Cartagena</v>
          </cell>
        </row>
        <row r="324">
          <cell r="G324" t="str">
            <v>Viveres Casa Privada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"/>
      <sheetName val="C Summary"/>
      <sheetName val="D %GDP"/>
      <sheetName val="InFis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Gastos de Personal"/>
      <sheetName val="Gastos Generales"/>
      <sheetName val="Transferencias"/>
      <sheetName val="Inversión"/>
      <sheetName val="META COMPROMISOS"/>
      <sheetName val="META OBLIGACIONEES"/>
      <sheetName val="Hoja2"/>
      <sheetName val="Hoja3"/>
      <sheetName val="Hoja1"/>
      <sheetName val="Hoja4"/>
      <sheetName val="Hoja5"/>
    </sheetNames>
    <sheetDataSet>
      <sheetData sheetId="0"/>
      <sheetData sheetId="1">
        <row r="3">
          <cell r="DA3" t="str">
            <v>Honorarios</v>
          </cell>
        </row>
        <row r="4">
          <cell r="DA4" t="str">
            <v>Remuneración servicios técnicos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Desagregado Enero 25"/>
      <sheetName val="Listas"/>
    </sheetNames>
    <sheetDataSet>
      <sheetData sheetId="0"/>
      <sheetData sheetId="1"/>
      <sheetData sheetId="2">
        <row r="3">
          <cell r="A3">
            <v>31111</v>
          </cell>
        </row>
        <row r="4">
          <cell r="A4">
            <v>31118</v>
          </cell>
        </row>
        <row r="5">
          <cell r="A5">
            <v>36369</v>
          </cell>
        </row>
        <row r="6">
          <cell r="A6">
            <v>11210002</v>
          </cell>
        </row>
        <row r="7">
          <cell r="A7">
            <v>11310005</v>
          </cell>
        </row>
        <row r="8">
          <cell r="A8">
            <v>22310001</v>
          </cell>
        </row>
        <row r="9">
          <cell r="A9">
            <v>520100043</v>
          </cell>
        </row>
        <row r="10">
          <cell r="A10">
            <v>520100046</v>
          </cell>
        </row>
        <row r="11">
          <cell r="A11">
            <v>520100049</v>
          </cell>
        </row>
        <row r="12">
          <cell r="A12">
            <v>520100050</v>
          </cell>
        </row>
        <row r="13">
          <cell r="A13">
            <v>520100051</v>
          </cell>
        </row>
        <row r="14">
          <cell r="A14">
            <v>520100052</v>
          </cell>
        </row>
        <row r="15">
          <cell r="A15">
            <v>520100053</v>
          </cell>
        </row>
        <row r="16">
          <cell r="A16">
            <v>520100057</v>
          </cell>
        </row>
        <row r="17">
          <cell r="A17">
            <v>520100058</v>
          </cell>
        </row>
        <row r="18">
          <cell r="A18">
            <v>520100059</v>
          </cell>
        </row>
        <row r="19">
          <cell r="A19">
            <v>520150013</v>
          </cell>
        </row>
        <row r="20">
          <cell r="A20" t="str">
            <v>520100048</v>
          </cell>
        </row>
        <row r="21">
          <cell r="A21">
            <v>10212</v>
          </cell>
        </row>
        <row r="22">
          <cell r="A22">
            <v>10214</v>
          </cell>
        </row>
        <row r="23">
          <cell r="A23">
            <v>2040103</v>
          </cell>
        </row>
        <row r="24">
          <cell r="A24">
            <v>2040104</v>
          </cell>
        </row>
        <row r="25">
          <cell r="A25">
            <v>2040117</v>
          </cell>
        </row>
        <row r="26">
          <cell r="A26">
            <v>2040125</v>
          </cell>
        </row>
        <row r="27">
          <cell r="A27">
            <v>2040126</v>
          </cell>
        </row>
        <row r="28">
          <cell r="A28">
            <v>2040201</v>
          </cell>
        </row>
        <row r="29">
          <cell r="A29">
            <v>2040202</v>
          </cell>
        </row>
        <row r="30">
          <cell r="A30">
            <v>2040210</v>
          </cell>
        </row>
        <row r="31">
          <cell r="A31">
            <v>2040401</v>
          </cell>
        </row>
        <row r="32">
          <cell r="A32">
            <v>2040402</v>
          </cell>
        </row>
        <row r="33">
          <cell r="A33">
            <v>2040406</v>
          </cell>
        </row>
        <row r="34">
          <cell r="A34">
            <v>2040411</v>
          </cell>
        </row>
        <row r="35">
          <cell r="A35">
            <v>2040412</v>
          </cell>
        </row>
        <row r="36">
          <cell r="A36">
            <v>2040413</v>
          </cell>
        </row>
        <row r="37">
          <cell r="A37">
            <v>20404015</v>
          </cell>
        </row>
        <row r="38">
          <cell r="A38">
            <v>2040417</v>
          </cell>
        </row>
        <row r="39">
          <cell r="A39">
            <v>2040420</v>
          </cell>
        </row>
        <row r="40">
          <cell r="A40">
            <v>2040421</v>
          </cell>
        </row>
        <row r="41">
          <cell r="A41">
            <v>2040422</v>
          </cell>
        </row>
        <row r="42">
          <cell r="A42">
            <v>2040423</v>
          </cell>
        </row>
        <row r="43">
          <cell r="A43">
            <v>2040501</v>
          </cell>
        </row>
        <row r="44">
          <cell r="A44">
            <v>2040502</v>
          </cell>
        </row>
        <row r="45">
          <cell r="A45">
            <v>2040505</v>
          </cell>
        </row>
        <row r="46">
          <cell r="A46">
            <v>2040506</v>
          </cell>
        </row>
        <row r="47">
          <cell r="A47">
            <v>2040508</v>
          </cell>
        </row>
        <row r="48">
          <cell r="A48">
            <v>2040510</v>
          </cell>
        </row>
        <row r="49">
          <cell r="A49">
            <v>2040511</v>
          </cell>
        </row>
        <row r="50">
          <cell r="A50">
            <v>2040512</v>
          </cell>
        </row>
        <row r="51">
          <cell r="A51">
            <v>2040513</v>
          </cell>
        </row>
        <row r="52">
          <cell r="A52">
            <v>2040602</v>
          </cell>
        </row>
        <row r="53">
          <cell r="A53">
            <v>2040605</v>
          </cell>
        </row>
        <row r="54">
          <cell r="A54">
            <v>2040608</v>
          </cell>
        </row>
        <row r="55">
          <cell r="A55">
            <v>2040705</v>
          </cell>
        </row>
        <row r="56">
          <cell r="A56">
            <v>2040706</v>
          </cell>
        </row>
        <row r="57">
          <cell r="A57">
            <v>2040801</v>
          </cell>
        </row>
        <row r="58">
          <cell r="A58">
            <v>2040802</v>
          </cell>
        </row>
        <row r="59">
          <cell r="A59">
            <v>2040803</v>
          </cell>
        </row>
        <row r="60">
          <cell r="A60">
            <v>2040805</v>
          </cell>
        </row>
        <row r="61">
          <cell r="A61">
            <v>2040806</v>
          </cell>
        </row>
        <row r="62">
          <cell r="A62">
            <v>2040807</v>
          </cell>
        </row>
        <row r="63">
          <cell r="A63">
            <v>2040905</v>
          </cell>
        </row>
        <row r="64">
          <cell r="A64">
            <v>2040908</v>
          </cell>
        </row>
        <row r="65">
          <cell r="A65">
            <v>2040911</v>
          </cell>
        </row>
        <row r="66">
          <cell r="A66">
            <v>2040913</v>
          </cell>
        </row>
        <row r="67">
          <cell r="A67">
            <v>2041001</v>
          </cell>
        </row>
        <row r="68">
          <cell r="A68">
            <v>2041002</v>
          </cell>
        </row>
        <row r="69">
          <cell r="A69">
            <v>2041101</v>
          </cell>
        </row>
        <row r="70">
          <cell r="A70">
            <v>2041102</v>
          </cell>
        </row>
        <row r="71">
          <cell r="A71">
            <v>2042104</v>
          </cell>
        </row>
        <row r="72">
          <cell r="A72">
            <v>2042105</v>
          </cell>
        </row>
        <row r="73">
          <cell r="A73">
            <v>2042108</v>
          </cell>
        </row>
        <row r="74">
          <cell r="A74">
            <v>2042111</v>
          </cell>
        </row>
        <row r="75">
          <cell r="A75">
            <v>2044113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 X FUENTE"/>
      <sheetName val="CONSOLIDADO X DEPENDENCIA"/>
      <sheetName val="FIP -CONVENIOS"/>
      <sheetName val="FIP -CENTRAL"/>
      <sheetName val="FIP-REGIONAL"/>
      <sheetName val="PLANTE - CENTRAL"/>
      <sheetName val="PLANTE - REG"/>
      <sheetName val="planilla_henry-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A4">
            <v>193454</v>
          </cell>
          <cell r="B4" t="str">
            <v>JAIME HUMBERTO GONZALEZ SUAREZ</v>
          </cell>
          <cell r="C4">
            <v>0</v>
          </cell>
          <cell r="D4" t="str">
            <v>FINANCIERA</v>
          </cell>
          <cell r="E4" t="str">
            <v>cnt</v>
          </cell>
          <cell r="F4" t="str">
            <v>COORDINADOR CONTABILIDAD FIP</v>
          </cell>
          <cell r="G4">
            <v>0</v>
          </cell>
          <cell r="H4">
            <v>1046</v>
          </cell>
          <cell r="I4">
            <v>3000000</v>
          </cell>
          <cell r="J4">
            <v>3000000</v>
          </cell>
          <cell r="K4">
            <v>38077</v>
          </cell>
          <cell r="M4">
            <v>3000000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3000000</v>
          </cell>
        </row>
        <row r="5">
          <cell r="A5">
            <v>2903893</v>
          </cell>
          <cell r="B5" t="str">
            <v>RAFAEL ANAYA BUITRAGO</v>
          </cell>
          <cell r="C5">
            <v>0</v>
          </cell>
          <cell r="D5" t="str">
            <v>JURIDICA</v>
          </cell>
          <cell r="E5" t="str">
            <v>cnt</v>
          </cell>
          <cell r="F5" t="str">
            <v>COORDINADORA DE FAMILIAS GUARDABOSQUES DEL FIP</v>
          </cell>
          <cell r="G5">
            <v>0</v>
          </cell>
          <cell r="H5">
            <v>2231</v>
          </cell>
          <cell r="I5">
            <v>3000000</v>
          </cell>
          <cell r="J5">
            <v>3000000</v>
          </cell>
          <cell r="K5">
            <v>37986</v>
          </cell>
          <cell r="M5">
            <v>0</v>
          </cell>
          <cell r="N5">
            <v>0</v>
          </cell>
          <cell r="O5">
            <v>3000000</v>
          </cell>
          <cell r="P5">
            <v>0</v>
          </cell>
          <cell r="Q5">
            <v>0</v>
          </cell>
          <cell r="R5">
            <v>0</v>
          </cell>
          <cell r="S5">
            <v>3000000</v>
          </cell>
        </row>
        <row r="6">
          <cell r="A6">
            <v>2977048</v>
          </cell>
          <cell r="B6" t="str">
            <v>GERMAN ENRIQUE JIMENEZ GAITAN</v>
          </cell>
          <cell r="C6" t="str">
            <v>BOGOTA</v>
          </cell>
          <cell r="D6" t="str">
            <v>FINANCIERA</v>
          </cell>
          <cell r="E6" t="str">
            <v>cnt</v>
          </cell>
          <cell r="F6" t="str">
            <v>CONTADOR FONDO DE INVERSION PARA LA PAZ</v>
          </cell>
          <cell r="G6" t="str">
            <v>CONTABILIDAD</v>
          </cell>
          <cell r="H6">
            <v>2360</v>
          </cell>
          <cell r="I6">
            <v>3000000</v>
          </cell>
          <cell r="J6">
            <v>3000000</v>
          </cell>
          <cell r="K6">
            <v>38077</v>
          </cell>
          <cell r="M6">
            <v>3000000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3000000</v>
          </cell>
        </row>
        <row r="7">
          <cell r="A7">
            <v>3224912</v>
          </cell>
          <cell r="B7" t="str">
            <v>ISAAC FORIGUA MOJICA</v>
          </cell>
          <cell r="C7" t="str">
            <v>BOGOTA</v>
          </cell>
          <cell r="D7" t="str">
            <v>ADMINISTRATIVA</v>
          </cell>
          <cell r="E7" t="str">
            <v>cnt</v>
          </cell>
          <cell r="F7" t="str">
            <v>COORDINADOR ADMINISTRATIVO FIP</v>
          </cell>
          <cell r="G7">
            <v>0</v>
          </cell>
          <cell r="H7">
            <v>1020</v>
          </cell>
          <cell r="I7">
            <v>1100000</v>
          </cell>
          <cell r="J7">
            <v>1100000</v>
          </cell>
          <cell r="K7">
            <v>38077</v>
          </cell>
          <cell r="M7">
            <v>1100000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1100000</v>
          </cell>
        </row>
        <row r="8">
          <cell r="A8">
            <v>3988756</v>
          </cell>
          <cell r="B8" t="str">
            <v>HUMBERTO RAFAEL MIRANDA CORREA</v>
          </cell>
          <cell r="C8" t="str">
            <v>UCR MAGDALENA</v>
          </cell>
          <cell r="D8" t="str">
            <v>FAMILIAS EN ACCION</v>
          </cell>
          <cell r="E8" t="str">
            <v>cnt</v>
          </cell>
          <cell r="F8" t="str">
            <v>COORDINADORA PROGRAMA FAMILIAS EN ACCION</v>
          </cell>
          <cell r="G8">
            <v>0</v>
          </cell>
          <cell r="H8">
            <v>2123</v>
          </cell>
          <cell r="I8">
            <v>3400000</v>
          </cell>
          <cell r="J8">
            <v>3400000</v>
          </cell>
          <cell r="K8">
            <v>38077</v>
          </cell>
          <cell r="M8">
            <v>0</v>
          </cell>
          <cell r="N8">
            <v>0</v>
          </cell>
          <cell r="O8">
            <v>3400000</v>
          </cell>
          <cell r="P8">
            <v>0</v>
          </cell>
          <cell r="Q8">
            <v>0</v>
          </cell>
          <cell r="R8">
            <v>0</v>
          </cell>
          <cell r="S8">
            <v>3400000</v>
          </cell>
        </row>
        <row r="9">
          <cell r="A9">
            <v>5881307</v>
          </cell>
          <cell r="B9" t="str">
            <v>JOSE HILDEBRANDO PIRABAN CHAGUALÁ</v>
          </cell>
          <cell r="C9" t="str">
            <v>BOGOTA</v>
          </cell>
          <cell r="D9" t="str">
            <v>PLANEACION</v>
          </cell>
          <cell r="E9" t="str">
            <v>cnt</v>
          </cell>
          <cell r="F9" t="str">
            <v>COORDINADOR DE LA OFICINA DE PLANEACIÓN DE LA CONSEJERIA PARA EL PLAN COLOMBIA</v>
          </cell>
          <cell r="G9">
            <v>0</v>
          </cell>
          <cell r="H9">
            <v>2270</v>
          </cell>
          <cell r="I9">
            <v>4500000</v>
          </cell>
          <cell r="J9">
            <v>4500000</v>
          </cell>
          <cell r="K9">
            <v>38077</v>
          </cell>
          <cell r="M9">
            <v>4500000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4500000</v>
          </cell>
        </row>
        <row r="10">
          <cell r="A10">
            <v>6401184</v>
          </cell>
          <cell r="B10" t="str">
            <v>FRANCISCO JAVIER GUZMAN FIGUEROA</v>
          </cell>
          <cell r="C10" t="str">
            <v>BOGOTA</v>
          </cell>
          <cell r="D10" t="str">
            <v>PLANEACION</v>
          </cell>
          <cell r="E10" t="str">
            <v>cnt</v>
          </cell>
          <cell r="F10" t="str">
            <v>ASESORA PLANEACIÓN PLAN COLOMBIA</v>
          </cell>
          <cell r="G10" t="str">
            <v>DESARROLLO ALTERNATIVO</v>
          </cell>
          <cell r="H10">
            <v>2252</v>
          </cell>
          <cell r="I10">
            <v>3500000</v>
          </cell>
          <cell r="J10">
            <v>3500000</v>
          </cell>
          <cell r="K10">
            <v>38077</v>
          </cell>
          <cell r="M10">
            <v>3500000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3500000</v>
          </cell>
        </row>
        <row r="11">
          <cell r="A11">
            <v>6793075</v>
          </cell>
          <cell r="B11" t="str">
            <v>EDGAR ALBERTO MEDINA CUADROS</v>
          </cell>
          <cell r="C11">
            <v>0</v>
          </cell>
          <cell r="D11" t="str">
            <v>FINANCIERA</v>
          </cell>
          <cell r="E11" t="str">
            <v>cnt</v>
          </cell>
          <cell r="F11" t="str">
            <v>COORDINADOR  DE CONTABILIDAD DEL FONDO DE INVERSION PARA LA PAZ</v>
          </cell>
          <cell r="G11">
            <v>0</v>
          </cell>
          <cell r="H11">
            <v>2147</v>
          </cell>
          <cell r="I11">
            <v>4000000</v>
          </cell>
          <cell r="J11">
            <v>4000000</v>
          </cell>
          <cell r="K11">
            <v>38077</v>
          </cell>
          <cell r="M11">
            <v>4000000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4000000</v>
          </cell>
        </row>
        <row r="12">
          <cell r="A12">
            <v>7211189</v>
          </cell>
          <cell r="B12" t="str">
            <v>PEDRO MEDINA GARCIA</v>
          </cell>
          <cell r="C12" t="str">
            <v xml:space="preserve"> CUNDINAMARCA ucr</v>
          </cell>
          <cell r="D12" t="str">
            <v>FAMILIAS EN ACCION</v>
          </cell>
          <cell r="E12" t="str">
            <v>cnt</v>
          </cell>
          <cell r="F12" t="str">
            <v>COORDINADORA PROGRAMA FAMILIAS EN ACCION</v>
          </cell>
          <cell r="G12">
            <v>0</v>
          </cell>
          <cell r="H12">
            <v>2122</v>
          </cell>
          <cell r="I12">
            <v>3400000</v>
          </cell>
          <cell r="J12">
            <v>3400000</v>
          </cell>
          <cell r="K12">
            <v>38077</v>
          </cell>
          <cell r="M12">
            <v>0</v>
          </cell>
          <cell r="N12">
            <v>0</v>
          </cell>
          <cell r="O12">
            <v>3400000</v>
          </cell>
          <cell r="P12">
            <v>0</v>
          </cell>
          <cell r="Q12">
            <v>0</v>
          </cell>
          <cell r="R12">
            <v>0</v>
          </cell>
          <cell r="S12">
            <v>3400000</v>
          </cell>
        </row>
        <row r="13">
          <cell r="A13">
            <v>8691267</v>
          </cell>
          <cell r="B13" t="str">
            <v>GABRIEL EMILIO VENDRIES RAMIREZ</v>
          </cell>
          <cell r="C13" t="str">
            <v>UCL BARRANQUILLA</v>
          </cell>
          <cell r="D13" t="str">
            <v>JOVENES EN ACCION</v>
          </cell>
          <cell r="E13" t="str">
            <v>cnt</v>
          </cell>
          <cell r="F13" t="str">
            <v>COORDINADORA NACIONAL PROGRAMA JOVENES EN ACCION</v>
          </cell>
          <cell r="G13">
            <v>0</v>
          </cell>
          <cell r="H13">
            <v>2203</v>
          </cell>
          <cell r="I13">
            <v>2300000</v>
          </cell>
          <cell r="J13">
            <v>2300000</v>
          </cell>
          <cell r="K13">
            <v>37986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2300000</v>
          </cell>
          <cell r="R13">
            <v>0</v>
          </cell>
          <cell r="S13">
            <v>2300000</v>
          </cell>
        </row>
        <row r="14">
          <cell r="A14">
            <v>8722928</v>
          </cell>
          <cell r="B14" t="str">
            <v>JOSE LUIS DE LAS SALAS RODRIGUEZ</v>
          </cell>
          <cell r="C14">
            <v>0</v>
          </cell>
          <cell r="D14" t="str">
            <v>ARCHIVO - DAPR</v>
          </cell>
          <cell r="E14" t="str">
            <v>cnt</v>
          </cell>
          <cell r="F14" t="str">
            <v>COORDINADOR ADMINISTRATIVO FIP</v>
          </cell>
          <cell r="G14">
            <v>0</v>
          </cell>
          <cell r="H14">
            <v>1017</v>
          </cell>
          <cell r="I14">
            <v>1000000</v>
          </cell>
          <cell r="J14">
            <v>1000000</v>
          </cell>
          <cell r="K14">
            <v>38077</v>
          </cell>
          <cell r="M14">
            <v>1000000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1000000</v>
          </cell>
        </row>
        <row r="15">
          <cell r="A15">
            <v>9534791</v>
          </cell>
          <cell r="B15" t="str">
            <v>ALEXANDER MARQUEZ CEPEDA</v>
          </cell>
          <cell r="C15">
            <v>0</v>
          </cell>
          <cell r="D15" t="str">
            <v>SISTEMAS</v>
          </cell>
          <cell r="E15" t="str">
            <v>cnt</v>
          </cell>
          <cell r="F15" t="str">
            <v>COORDINADOR DE SISTEMAS DEL FIP</v>
          </cell>
          <cell r="G15">
            <v>0</v>
          </cell>
          <cell r="H15">
            <v>2223</v>
          </cell>
          <cell r="I15">
            <v>3700000</v>
          </cell>
          <cell r="J15">
            <v>3700000</v>
          </cell>
          <cell r="K15">
            <v>38077</v>
          </cell>
          <cell r="M15">
            <v>3700000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3700000</v>
          </cell>
        </row>
        <row r="16">
          <cell r="A16">
            <v>10109170</v>
          </cell>
          <cell r="B16" t="str">
            <v>JULIO HERNANY ATEHORTUA OCHOA</v>
          </cell>
          <cell r="C16">
            <v>0</v>
          </cell>
          <cell r="D16" t="str">
            <v>VEEDURIA EXTERNA</v>
          </cell>
          <cell r="E16" t="str">
            <v>cnt</v>
          </cell>
          <cell r="F16" t="str">
            <v>COORDINADOR VEEDURIA ESPECIAL FIP</v>
          </cell>
          <cell r="G16">
            <v>0</v>
          </cell>
          <cell r="H16">
            <v>2226</v>
          </cell>
          <cell r="I16">
            <v>6000000</v>
          </cell>
          <cell r="J16">
            <v>6000000</v>
          </cell>
          <cell r="K16">
            <v>37986</v>
          </cell>
          <cell r="M16">
            <v>6000000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6000000</v>
          </cell>
        </row>
        <row r="17">
          <cell r="A17">
            <v>10212900</v>
          </cell>
          <cell r="B17" t="str">
            <v>JORGE HERNAN BERNAL ARANGO</v>
          </cell>
          <cell r="C17">
            <v>0</v>
          </cell>
          <cell r="D17" t="str">
            <v>CONVENIOS DE COOPERACION TECNICA</v>
          </cell>
          <cell r="E17" t="str">
            <v>cnt</v>
          </cell>
          <cell r="F17" t="str">
            <v>COORDINADOR CONVENIOS COOPERACION TECNICA E INTERINSTITUCIONAL DEL FIP</v>
          </cell>
          <cell r="G17">
            <v>0</v>
          </cell>
          <cell r="H17">
            <v>1035</v>
          </cell>
          <cell r="I17">
            <v>5000000</v>
          </cell>
          <cell r="J17">
            <v>5000000</v>
          </cell>
          <cell r="K17">
            <v>38077</v>
          </cell>
          <cell r="M17">
            <v>5000000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5000000</v>
          </cell>
        </row>
        <row r="18">
          <cell r="A18">
            <v>10235229</v>
          </cell>
          <cell r="B18" t="str">
            <v>JAIRO DE JESUS ARCILA GARCIA</v>
          </cell>
          <cell r="C18" t="str">
            <v>UCR CALDAS</v>
          </cell>
          <cell r="D18" t="str">
            <v>FAMILIAS EN ACCION</v>
          </cell>
          <cell r="E18" t="str">
            <v>cnt</v>
          </cell>
          <cell r="F18" t="str">
            <v>COORDINADORA PROGRAMA FAMILIAS EN ACCION</v>
          </cell>
          <cell r="G18">
            <v>0</v>
          </cell>
          <cell r="H18">
            <v>2095</v>
          </cell>
          <cell r="I18">
            <v>3400000</v>
          </cell>
          <cell r="J18">
            <v>3400000</v>
          </cell>
          <cell r="K18">
            <v>38077</v>
          </cell>
          <cell r="M18">
            <v>0</v>
          </cell>
          <cell r="N18">
            <v>0</v>
          </cell>
          <cell r="O18">
            <v>3400000</v>
          </cell>
          <cell r="P18">
            <v>0</v>
          </cell>
          <cell r="Q18">
            <v>0</v>
          </cell>
          <cell r="R18">
            <v>0</v>
          </cell>
          <cell r="S18">
            <v>3400000</v>
          </cell>
        </row>
        <row r="19">
          <cell r="A19">
            <v>10254533</v>
          </cell>
          <cell r="B19" t="str">
            <v>MIGUEL ANGEL GOMEZ LOPEZ</v>
          </cell>
          <cell r="C19" t="str">
            <v>BOGOTA</v>
          </cell>
          <cell r="D19" t="str">
            <v>INFRAESTRUCTURA PARA LA PAZ</v>
          </cell>
          <cell r="E19" t="str">
            <v>cnt</v>
          </cell>
          <cell r="F19" t="str">
            <v>COORDINADOR GESTION COMUNITARIA</v>
          </cell>
          <cell r="G19" t="str">
            <v>GERENCIA TECNICA</v>
          </cell>
          <cell r="H19">
            <v>2249</v>
          </cell>
          <cell r="I19">
            <v>4000000</v>
          </cell>
          <cell r="J19">
            <v>4000000</v>
          </cell>
          <cell r="K19">
            <v>38077</v>
          </cell>
          <cell r="M19">
            <v>4000000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4000000</v>
          </cell>
        </row>
        <row r="20">
          <cell r="A20">
            <v>11186789</v>
          </cell>
          <cell r="B20" t="str">
            <v>FERNANDO RAMIREZ OCHOA</v>
          </cell>
          <cell r="C20">
            <v>0</v>
          </cell>
          <cell r="D20" t="str">
            <v>EMPLEO EN ACCION</v>
          </cell>
          <cell r="E20" t="str">
            <v>cnt</v>
          </cell>
          <cell r="F20" t="str">
            <v>COORDINADOR DE EMPLEO EN ACCIÓN</v>
          </cell>
          <cell r="G20">
            <v>0</v>
          </cell>
          <cell r="H20">
            <v>2092</v>
          </cell>
          <cell r="I20">
            <v>2500000</v>
          </cell>
          <cell r="J20">
            <v>2500000</v>
          </cell>
          <cell r="K20">
            <v>38077</v>
          </cell>
          <cell r="M20">
            <v>2500000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2500000</v>
          </cell>
        </row>
        <row r="21">
          <cell r="A21">
            <v>11308871</v>
          </cell>
          <cell r="B21" t="str">
            <v>EDUARDO FERREIRA PERDOMO</v>
          </cell>
          <cell r="C21" t="str">
            <v>BOGOTA</v>
          </cell>
          <cell r="D21" t="str">
            <v>FINANCIERA - GRUPO ESTONE</v>
          </cell>
          <cell r="E21" t="str">
            <v>ops</v>
          </cell>
          <cell r="F21" t="str">
            <v>Asesor Financiero FIP - Area de Contabilidad</v>
          </cell>
          <cell r="G21" t="str">
            <v>FINANCIERA - GRUPO ESTONE</v>
          </cell>
          <cell r="H21">
            <v>20030813</v>
          </cell>
          <cell r="I21">
            <v>2500000</v>
          </cell>
          <cell r="J21">
            <v>2500000</v>
          </cell>
          <cell r="K21">
            <v>37986</v>
          </cell>
          <cell r="M21">
            <v>2500000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2500000</v>
          </cell>
        </row>
        <row r="22">
          <cell r="A22">
            <v>11785710</v>
          </cell>
          <cell r="B22" t="str">
            <v>AULIO CESAR LEDESMA COPETE</v>
          </cell>
          <cell r="C22" t="str">
            <v>UCR CHOCO</v>
          </cell>
          <cell r="D22" t="str">
            <v>FAMILIAS EN ACCION</v>
          </cell>
          <cell r="E22" t="str">
            <v>cnt</v>
          </cell>
          <cell r="F22" t="str">
            <v>COORDINADORA PROGRAMA FAMILIAS EN ACCION</v>
          </cell>
          <cell r="G22">
            <v>0</v>
          </cell>
          <cell r="H22">
            <v>2119</v>
          </cell>
          <cell r="I22">
            <v>3400000</v>
          </cell>
          <cell r="J22">
            <v>3400000</v>
          </cell>
          <cell r="K22">
            <v>38077</v>
          </cell>
          <cell r="M22">
            <v>0</v>
          </cell>
          <cell r="N22">
            <v>0</v>
          </cell>
          <cell r="O22">
            <v>3400000</v>
          </cell>
          <cell r="P22">
            <v>0</v>
          </cell>
          <cell r="Q22">
            <v>0</v>
          </cell>
          <cell r="R22">
            <v>0</v>
          </cell>
          <cell r="S22">
            <v>3400000</v>
          </cell>
        </row>
        <row r="23">
          <cell r="A23">
            <v>12188058</v>
          </cell>
          <cell r="B23" t="str">
            <v>JORGE ERNESTO SILVA GOMEZ</v>
          </cell>
          <cell r="C23">
            <v>0</v>
          </cell>
          <cell r="D23" t="str">
            <v>FINANCIERA</v>
          </cell>
          <cell r="E23" t="str">
            <v>cnt</v>
          </cell>
          <cell r="F23" t="str">
            <v xml:space="preserve">DIRECTORA FINANCIERA DEL FIP </v>
          </cell>
          <cell r="G23">
            <v>0</v>
          </cell>
          <cell r="H23">
            <v>2154</v>
          </cell>
          <cell r="I23">
            <v>5200000</v>
          </cell>
          <cell r="J23">
            <v>5200000</v>
          </cell>
          <cell r="K23">
            <v>38077</v>
          </cell>
          <cell r="M23">
            <v>5200000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5200000</v>
          </cell>
        </row>
        <row r="24">
          <cell r="A24">
            <v>12961937</v>
          </cell>
          <cell r="B24" t="str">
            <v>MARCO ANIBAL CORDOBA MELO</v>
          </cell>
          <cell r="C24" t="str">
            <v>ucr NARIÑO</v>
          </cell>
          <cell r="D24" t="str">
            <v>FAMILIAS GUARDABOSQUES</v>
          </cell>
          <cell r="E24" t="str">
            <v>cnt</v>
          </cell>
          <cell r="F24" t="str">
            <v>COORDINADOR PROGRAMA FAMILIAS GUARDABOSQUES</v>
          </cell>
          <cell r="G24" t="str">
            <v>CONSEJERIA PRESIDENCIAL PLAN COLOMBIA</v>
          </cell>
          <cell r="H24">
            <v>2292</v>
          </cell>
          <cell r="I24">
            <v>2565000</v>
          </cell>
          <cell r="J24">
            <v>2565000</v>
          </cell>
          <cell r="K24">
            <v>38077</v>
          </cell>
          <cell r="M24">
            <v>0</v>
          </cell>
          <cell r="N24">
            <v>0</v>
          </cell>
          <cell r="O24">
            <v>2565000</v>
          </cell>
          <cell r="P24">
            <v>0</v>
          </cell>
          <cell r="Q24">
            <v>0</v>
          </cell>
          <cell r="R24">
            <v>0</v>
          </cell>
          <cell r="S24">
            <v>2565000</v>
          </cell>
        </row>
        <row r="25">
          <cell r="A25">
            <v>12963642</v>
          </cell>
          <cell r="B25" t="str">
            <v>JOSÉ MARIA HURTADO CARDENAS</v>
          </cell>
          <cell r="C25" t="str">
            <v>BOGOTA</v>
          </cell>
          <cell r="D25" t="str">
            <v>EMPLEO EN ACCION</v>
          </cell>
          <cell r="E25" t="str">
            <v>cnt</v>
          </cell>
          <cell r="F25" t="str">
            <v>COORDINADOR DE LA RED DE APOYO SOCIAL</v>
          </cell>
          <cell r="G25">
            <v>0</v>
          </cell>
          <cell r="H25">
            <v>2274</v>
          </cell>
          <cell r="I25">
            <v>6600000</v>
          </cell>
          <cell r="J25">
            <v>6600000</v>
          </cell>
          <cell r="K25">
            <v>38077</v>
          </cell>
          <cell r="M25">
            <v>6600000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6600000</v>
          </cell>
        </row>
        <row r="26">
          <cell r="A26">
            <v>12985902</v>
          </cell>
          <cell r="B26" t="str">
            <v>JOSE RODRIGO BETANCOURT CARDONA</v>
          </cell>
          <cell r="C26" t="str">
            <v>UCR NARIÑO</v>
          </cell>
          <cell r="D26" t="str">
            <v>COORDINACION NACIONAL DE REGIONALES</v>
          </cell>
          <cell r="E26" t="str">
            <v>cnt</v>
          </cell>
          <cell r="F26" t="str">
            <v>COORDINACION NACIONAL DE REGIONALES</v>
          </cell>
          <cell r="G26">
            <v>0</v>
          </cell>
          <cell r="H26">
            <v>2265</v>
          </cell>
          <cell r="I26">
            <v>3132000</v>
          </cell>
          <cell r="J26">
            <v>3132000</v>
          </cell>
          <cell r="K26">
            <v>37986</v>
          </cell>
          <cell r="M26">
            <v>0</v>
          </cell>
          <cell r="N26">
            <v>0</v>
          </cell>
          <cell r="O26">
            <v>3132000</v>
          </cell>
          <cell r="P26">
            <v>0</v>
          </cell>
          <cell r="Q26">
            <v>0</v>
          </cell>
          <cell r="R26">
            <v>0</v>
          </cell>
          <cell r="S26">
            <v>3132000</v>
          </cell>
        </row>
        <row r="27">
          <cell r="A27">
            <v>13249409</v>
          </cell>
          <cell r="B27" t="str">
            <v>MARIO ABDON OVALLES SALAZAR</v>
          </cell>
          <cell r="C27" t="str">
            <v>UCR TIBU</v>
          </cell>
          <cell r="D27" t="str">
            <v>COORDINACION NACIONAL DE REGIONALES</v>
          </cell>
          <cell r="E27" t="str">
            <v>cnt</v>
          </cell>
          <cell r="F27" t="str">
            <v>DIRECCIÓN DE PLANEACIÓN</v>
          </cell>
          <cell r="G27" t="str">
            <v>COORDIANDOR REGIONAL DE NORTE DE SANTANDER</v>
          </cell>
          <cell r="H27">
            <v>2331</v>
          </cell>
          <cell r="I27">
            <v>2900000</v>
          </cell>
          <cell r="J27">
            <v>2900000</v>
          </cell>
          <cell r="K27">
            <v>37986</v>
          </cell>
          <cell r="M27">
            <v>0</v>
          </cell>
          <cell r="N27">
            <v>0</v>
          </cell>
          <cell r="O27">
            <v>2900000</v>
          </cell>
          <cell r="P27">
            <v>0</v>
          </cell>
          <cell r="Q27">
            <v>0</v>
          </cell>
          <cell r="R27">
            <v>0</v>
          </cell>
          <cell r="S27">
            <v>2900000</v>
          </cell>
        </row>
        <row r="28">
          <cell r="A28">
            <v>13954976</v>
          </cell>
          <cell r="B28" t="str">
            <v>OSVALD CAMACHO HERNANDEZ</v>
          </cell>
          <cell r="C28">
            <v>0</v>
          </cell>
          <cell r="D28" t="str">
            <v>ADMINISTRATIVA</v>
          </cell>
          <cell r="E28" t="str">
            <v>cnt</v>
          </cell>
          <cell r="F28" t="str">
            <v>COORDINADOR ADMINISTRATIVO FIP</v>
          </cell>
          <cell r="G28">
            <v>0</v>
          </cell>
          <cell r="H28">
            <v>1014</v>
          </cell>
          <cell r="I28">
            <v>3000000</v>
          </cell>
          <cell r="J28">
            <v>3000000</v>
          </cell>
          <cell r="K28">
            <v>38077</v>
          </cell>
          <cell r="M28">
            <v>3000000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3000000</v>
          </cell>
        </row>
        <row r="29">
          <cell r="A29">
            <v>14203521</v>
          </cell>
          <cell r="B29" t="str">
            <v>NESTOR ALFONSO RIVEROS PESCA</v>
          </cell>
          <cell r="C29">
            <v>0</v>
          </cell>
          <cell r="D29" t="str">
            <v>FINANCIERA</v>
          </cell>
          <cell r="E29" t="str">
            <v>cnt</v>
          </cell>
          <cell r="F29" t="str">
            <v>TESORERO DEL FIP</v>
          </cell>
          <cell r="G29">
            <v>0</v>
          </cell>
          <cell r="H29">
            <v>2152</v>
          </cell>
          <cell r="I29">
            <v>2000000</v>
          </cell>
          <cell r="J29">
            <v>2000000</v>
          </cell>
          <cell r="K29">
            <v>38077</v>
          </cell>
          <cell r="M29">
            <v>2000000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2000000</v>
          </cell>
        </row>
        <row r="30">
          <cell r="A30">
            <v>14219969</v>
          </cell>
          <cell r="B30" t="str">
            <v>FERNANDO ERNESTO ACOSTA FRANCO</v>
          </cell>
          <cell r="C30" t="str">
            <v>UCR IBAGUE</v>
          </cell>
          <cell r="D30" t="str">
            <v>COORDINACION NACIONAL DE REGIONALES</v>
          </cell>
          <cell r="E30" t="str">
            <v>cnt</v>
          </cell>
          <cell r="F30" t="str">
            <v>DIRECCIÓN DE PLANEACIÓN</v>
          </cell>
          <cell r="G30" t="str">
            <v>COORDIANDOR REGIONAL DEL TOLIMA</v>
          </cell>
          <cell r="H30">
            <v>2330</v>
          </cell>
          <cell r="I30">
            <v>2900000</v>
          </cell>
          <cell r="J30">
            <v>2900000</v>
          </cell>
          <cell r="K30">
            <v>38077</v>
          </cell>
          <cell r="M30">
            <v>0</v>
          </cell>
          <cell r="N30">
            <v>0</v>
          </cell>
          <cell r="O30">
            <v>2900000</v>
          </cell>
          <cell r="P30">
            <v>0</v>
          </cell>
          <cell r="Q30">
            <v>0</v>
          </cell>
          <cell r="R30">
            <v>0</v>
          </cell>
          <cell r="S30">
            <v>2900000</v>
          </cell>
        </row>
        <row r="31">
          <cell r="A31">
            <v>14238035</v>
          </cell>
          <cell r="B31" t="str">
            <v>ULDARICO RAMIREZ PERDOMO</v>
          </cell>
          <cell r="C31">
            <v>0</v>
          </cell>
          <cell r="D31" t="str">
            <v>FAMILIAS GUARDABOSQUES</v>
          </cell>
          <cell r="E31" t="str">
            <v>cnt</v>
          </cell>
          <cell r="F31" t="str">
            <v>COORDINADOR POREGRAMA FAMILIA GUARDABOSQUES</v>
          </cell>
          <cell r="G31">
            <v>0</v>
          </cell>
          <cell r="H31">
            <v>1066</v>
          </cell>
          <cell r="I31">
            <v>5000000</v>
          </cell>
          <cell r="J31">
            <v>5000000</v>
          </cell>
          <cell r="K31">
            <v>38077</v>
          </cell>
          <cell r="M31">
            <v>5000000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5000000</v>
          </cell>
        </row>
        <row r="32">
          <cell r="A32">
            <v>15440685</v>
          </cell>
          <cell r="B32" t="str">
            <v>NORBEISON ALZATE HENAO</v>
          </cell>
          <cell r="C32" t="str">
            <v>BOGOTA</v>
          </cell>
          <cell r="D32" t="str">
            <v>FAMILIAS GUARDABOSQUES</v>
          </cell>
          <cell r="E32" t="str">
            <v>cnt</v>
          </cell>
          <cell r="F32" t="str">
            <v>COORDINADORA DE DESARROLLO ALTERNATIVO</v>
          </cell>
          <cell r="G32" t="str">
            <v>FAMILIAS GUARDABOSQUES</v>
          </cell>
          <cell r="H32">
            <v>2356</v>
          </cell>
          <cell r="I32">
            <v>4000000</v>
          </cell>
          <cell r="J32">
            <v>4000000</v>
          </cell>
          <cell r="K32">
            <v>38077</v>
          </cell>
          <cell r="M32">
            <v>4000000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4000000</v>
          </cell>
        </row>
        <row r="33">
          <cell r="A33">
            <v>16215965</v>
          </cell>
          <cell r="B33" t="str">
            <v>JUAN CARLOS GOMEZ ECHEVERRY</v>
          </cell>
          <cell r="C33">
            <v>0</v>
          </cell>
          <cell r="D33" t="str">
            <v>FAMILIAS GUARDABOSQUES</v>
          </cell>
          <cell r="E33" t="str">
            <v>cnt</v>
          </cell>
          <cell r="F33" t="str">
            <v>GERENTE TECNICO FIP O QUIEN ESTE DESIGNE</v>
          </cell>
          <cell r="G33">
            <v>0</v>
          </cell>
          <cell r="H33">
            <v>1061</v>
          </cell>
          <cell r="I33">
            <v>4200000</v>
          </cell>
          <cell r="J33">
            <v>4200000</v>
          </cell>
          <cell r="K33">
            <v>38077</v>
          </cell>
          <cell r="M33">
            <v>4200000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4200000</v>
          </cell>
        </row>
        <row r="34">
          <cell r="A34">
            <v>16265177</v>
          </cell>
          <cell r="B34" t="str">
            <v>RICARDO ALBERTO GOMEZ AMOROCHO</v>
          </cell>
          <cell r="C34" t="str">
            <v>BOGOTA</v>
          </cell>
          <cell r="D34" t="str">
            <v>RED DE APOYO SOCIAL</v>
          </cell>
          <cell r="E34" t="str">
            <v>cnt</v>
          </cell>
          <cell r="F34" t="str">
            <v>COORDINADOR PROGRAMA EMPLEO EN ACCION</v>
          </cell>
          <cell r="G34" t="str">
            <v>RED DE APOYO SOCIAL</v>
          </cell>
          <cell r="H34">
            <v>2287</v>
          </cell>
          <cell r="I34">
            <v>3500000</v>
          </cell>
          <cell r="J34">
            <v>3500000</v>
          </cell>
          <cell r="K34">
            <v>38077</v>
          </cell>
          <cell r="M34">
            <v>3500000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3500000</v>
          </cell>
        </row>
        <row r="35">
          <cell r="A35">
            <v>16671867</v>
          </cell>
          <cell r="B35" t="str">
            <v>ALEJANDRO SILVA PEREIRA</v>
          </cell>
          <cell r="C35">
            <v>0</v>
          </cell>
          <cell r="D35" t="str">
            <v>CONTROL INTERNO</v>
          </cell>
          <cell r="E35" t="str">
            <v>cnt</v>
          </cell>
          <cell r="F35" t="str">
            <v>JEFE DE LA OFICINA DE CONTROL INTERNO DEL DAPR</v>
          </cell>
          <cell r="G35">
            <v>0</v>
          </cell>
          <cell r="H35">
            <v>2234</v>
          </cell>
          <cell r="I35">
            <v>3700000</v>
          </cell>
          <cell r="J35">
            <v>3700000</v>
          </cell>
          <cell r="K35">
            <v>38077</v>
          </cell>
          <cell r="M35">
            <v>3700000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3700000</v>
          </cell>
        </row>
        <row r="36">
          <cell r="A36">
            <v>16736706</v>
          </cell>
          <cell r="B36" t="str">
            <v>JUAN PABLO CORRALES ARENAS</v>
          </cell>
          <cell r="C36" t="str">
            <v>UCL CALI</v>
          </cell>
          <cell r="D36" t="str">
            <v>JOVENES EN ACCION</v>
          </cell>
          <cell r="E36" t="str">
            <v>cnt</v>
          </cell>
          <cell r="F36" t="str">
            <v>COORDINADORA NACIONAL PROGRAMA JOVENES EN ACCION</v>
          </cell>
          <cell r="G36">
            <v>0</v>
          </cell>
          <cell r="H36">
            <v>2177</v>
          </cell>
          <cell r="I36">
            <v>2300000</v>
          </cell>
          <cell r="J36">
            <v>2300000</v>
          </cell>
          <cell r="K36">
            <v>37986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2300000</v>
          </cell>
          <cell r="R36">
            <v>0</v>
          </cell>
          <cell r="S36">
            <v>2300000</v>
          </cell>
        </row>
        <row r="37">
          <cell r="A37">
            <v>17160384</v>
          </cell>
          <cell r="B37" t="str">
            <v>FERNANDO BERNAL CASTILLO</v>
          </cell>
          <cell r="C37">
            <v>0</v>
          </cell>
          <cell r="D37" t="str">
            <v>INFRAESTRUCTURA PARA LA PAZ</v>
          </cell>
          <cell r="E37" t="str">
            <v>cnt</v>
          </cell>
          <cell r="F37" t="str">
            <v>COORDINADOR PROGRAMA GESTION COMUNITARIA DEL PLAN COLOMBIA</v>
          </cell>
          <cell r="G37">
            <v>0</v>
          </cell>
          <cell r="H37">
            <v>2229</v>
          </cell>
          <cell r="I37">
            <v>3000000</v>
          </cell>
          <cell r="J37">
            <v>3000000</v>
          </cell>
          <cell r="K37">
            <v>38077</v>
          </cell>
          <cell r="M37">
            <v>3000000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3000000</v>
          </cell>
        </row>
        <row r="38">
          <cell r="A38">
            <v>17172617</v>
          </cell>
          <cell r="B38" t="str">
            <v>LUIS RIGOBERTO GUTIERREZ CASTILLO</v>
          </cell>
          <cell r="C38">
            <v>0</v>
          </cell>
          <cell r="D38" t="str">
            <v>FINANCIERA</v>
          </cell>
          <cell r="E38" t="str">
            <v>cnt</v>
          </cell>
          <cell r="F38" t="str">
            <v>COORDINADOR DE TESORERIA FIP</v>
          </cell>
          <cell r="G38">
            <v>0</v>
          </cell>
          <cell r="H38">
            <v>1047</v>
          </cell>
          <cell r="I38">
            <v>2000000</v>
          </cell>
          <cell r="J38">
            <v>2000000</v>
          </cell>
          <cell r="K38">
            <v>38077</v>
          </cell>
          <cell r="M38">
            <v>2000000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2000000</v>
          </cell>
        </row>
        <row r="39">
          <cell r="A39">
            <v>17187701</v>
          </cell>
          <cell r="B39" t="str">
            <v>ENRIQUE ALMEIRO VELASQUEZ RUIZ</v>
          </cell>
          <cell r="C39">
            <v>0</v>
          </cell>
          <cell r="D39" t="str">
            <v>FAMILIAS EN ACCION</v>
          </cell>
          <cell r="E39" t="str">
            <v>cnt</v>
          </cell>
          <cell r="F39" t="str">
            <v>COORDINADORA PROGRAMA FAMILIAS EN ACCION</v>
          </cell>
          <cell r="G39">
            <v>0</v>
          </cell>
          <cell r="H39">
            <v>2140</v>
          </cell>
          <cell r="I39">
            <v>4000000</v>
          </cell>
          <cell r="J39">
            <v>4000000</v>
          </cell>
          <cell r="K39">
            <v>38077</v>
          </cell>
          <cell r="M39">
            <v>4000000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4000000</v>
          </cell>
        </row>
        <row r="40">
          <cell r="A40">
            <v>17316399</v>
          </cell>
          <cell r="B40" t="str">
            <v>ALEJANDRO VARGAS CUELLAR</v>
          </cell>
          <cell r="C40" t="str">
            <v>UCR META</v>
          </cell>
          <cell r="D40" t="str">
            <v>FAMILIAS EN ACCION</v>
          </cell>
          <cell r="E40" t="str">
            <v>cnt</v>
          </cell>
          <cell r="F40" t="str">
            <v>COORDINADORA PROGRAMA FAMILIAS EN ACCION</v>
          </cell>
          <cell r="G40">
            <v>0</v>
          </cell>
          <cell r="H40">
            <v>2142</v>
          </cell>
          <cell r="I40">
            <v>3400000</v>
          </cell>
          <cell r="J40">
            <v>3400000</v>
          </cell>
          <cell r="K40">
            <v>38077</v>
          </cell>
          <cell r="M40">
            <v>0</v>
          </cell>
          <cell r="N40">
            <v>0</v>
          </cell>
          <cell r="O40">
            <v>3400000</v>
          </cell>
          <cell r="P40">
            <v>0</v>
          </cell>
          <cell r="Q40">
            <v>0</v>
          </cell>
          <cell r="R40">
            <v>0</v>
          </cell>
          <cell r="S40">
            <v>3400000</v>
          </cell>
        </row>
        <row r="41">
          <cell r="A41">
            <v>18126104</v>
          </cell>
          <cell r="B41" t="str">
            <v>CESAR AUGUSTO LIÑEIRO CORONADO</v>
          </cell>
          <cell r="C41" t="str">
            <v>ucr PUTUMAYO</v>
          </cell>
          <cell r="D41" t="str">
            <v>FAMILIAS GUARDABOSQUES</v>
          </cell>
          <cell r="E41" t="str">
            <v>cnt</v>
          </cell>
          <cell r="F41" t="str">
            <v>COORDINADOR PROGRAMA FAMILIAS GUARDABOSQUES</v>
          </cell>
          <cell r="G41" t="str">
            <v>CONSEJERIA PRESIDENCIAL PLAN COLOMBIA</v>
          </cell>
          <cell r="H41">
            <v>2293</v>
          </cell>
          <cell r="I41">
            <v>2600000</v>
          </cell>
          <cell r="J41">
            <v>2600000</v>
          </cell>
          <cell r="K41">
            <v>38077</v>
          </cell>
          <cell r="M41">
            <v>0</v>
          </cell>
          <cell r="N41">
            <v>0</v>
          </cell>
          <cell r="O41">
            <v>2600000</v>
          </cell>
          <cell r="P41">
            <v>0</v>
          </cell>
          <cell r="Q41">
            <v>0</v>
          </cell>
          <cell r="R41">
            <v>0</v>
          </cell>
          <cell r="S41">
            <v>2600000</v>
          </cell>
        </row>
        <row r="42">
          <cell r="A42">
            <v>18507855</v>
          </cell>
          <cell r="B42" t="str">
            <v>LUIS HERNANDO RAVE RESTREPO</v>
          </cell>
          <cell r="C42" t="str">
            <v>BOGOTA</v>
          </cell>
          <cell r="D42" t="str">
            <v>COORDINACION NACIONAL DE REGIONALES</v>
          </cell>
          <cell r="E42" t="str">
            <v>cnt</v>
          </cell>
          <cell r="F42" t="str">
            <v>DIRECTOR DE PLANEACION</v>
          </cell>
          <cell r="G42" t="str">
            <v>CONSEJERIA PRESIDENCIAL PLAN COLOMBIA</v>
          </cell>
          <cell r="H42">
            <v>2280</v>
          </cell>
          <cell r="I42">
            <v>2900000</v>
          </cell>
          <cell r="J42">
            <v>2900000</v>
          </cell>
          <cell r="K42">
            <v>38077</v>
          </cell>
          <cell r="M42">
            <v>0</v>
          </cell>
          <cell r="N42">
            <v>0</v>
          </cell>
          <cell r="O42">
            <v>2900000</v>
          </cell>
          <cell r="P42">
            <v>0</v>
          </cell>
          <cell r="Q42">
            <v>0</v>
          </cell>
          <cell r="R42">
            <v>0</v>
          </cell>
          <cell r="S42">
            <v>2900000</v>
          </cell>
        </row>
        <row r="43">
          <cell r="A43">
            <v>19063083</v>
          </cell>
          <cell r="B43" t="str">
            <v>EDGAR ELIAS PEREZ SANCHEZ</v>
          </cell>
          <cell r="C43" t="str">
            <v>BOGOTA</v>
          </cell>
          <cell r="D43" t="str">
            <v>DESARROLLO ALTERNATIVO</v>
          </cell>
          <cell r="E43" t="str">
            <v>cnt</v>
          </cell>
          <cell r="F43" t="str">
            <v>DIRECCION DE GESTION Y FINANCIERA DEL PNDA</v>
          </cell>
          <cell r="G43" t="str">
            <v>CONSEJERIA PRESIDENCIAL PLAN COLOMBIA</v>
          </cell>
          <cell r="H43">
            <v>2277</v>
          </cell>
          <cell r="I43">
            <v>4000000</v>
          </cell>
          <cell r="J43">
            <v>4000000</v>
          </cell>
          <cell r="K43">
            <v>38077</v>
          </cell>
          <cell r="M43">
            <v>4000000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4000000</v>
          </cell>
        </row>
        <row r="44">
          <cell r="A44">
            <v>19102560</v>
          </cell>
          <cell r="B44" t="str">
            <v>JOSE TOMAS ESCALLON AVILA</v>
          </cell>
          <cell r="C44">
            <v>0</v>
          </cell>
          <cell r="D44" t="str">
            <v>FAMILIAS EN ACCION</v>
          </cell>
          <cell r="E44" t="str">
            <v>cnt</v>
          </cell>
          <cell r="F44" t="str">
            <v>COORDINADORA PROGRAMA FAMILIAS EN ACCION</v>
          </cell>
          <cell r="G44">
            <v>0</v>
          </cell>
          <cell r="H44">
            <v>2110</v>
          </cell>
          <cell r="I44">
            <v>1300000</v>
          </cell>
          <cell r="J44">
            <v>1300000</v>
          </cell>
          <cell r="K44">
            <v>38077</v>
          </cell>
          <cell r="M44">
            <v>1300000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1300000</v>
          </cell>
        </row>
        <row r="45">
          <cell r="A45">
            <v>19159789</v>
          </cell>
          <cell r="B45" t="str">
            <v>JOSE RAMIRO PERDOMO ARDILA</v>
          </cell>
          <cell r="C45">
            <v>0</v>
          </cell>
          <cell r="D45" t="str">
            <v>CONTROL INTERNO</v>
          </cell>
          <cell r="E45" t="str">
            <v>cnt</v>
          </cell>
          <cell r="F45" t="str">
            <v>JEFE OFICINA CONTROL INTERNO DAPR</v>
          </cell>
          <cell r="G45">
            <v>0</v>
          </cell>
          <cell r="H45">
            <v>1032</v>
          </cell>
          <cell r="I45">
            <v>5200000</v>
          </cell>
          <cell r="J45">
            <v>5200000</v>
          </cell>
          <cell r="K45">
            <v>38077</v>
          </cell>
          <cell r="M45">
            <v>5200000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5200000</v>
          </cell>
        </row>
        <row r="46">
          <cell r="A46">
            <v>19163122</v>
          </cell>
          <cell r="B46" t="str">
            <v>JAIME ENRIQUE BENAVIDES PINTO</v>
          </cell>
          <cell r="C46">
            <v>0</v>
          </cell>
          <cell r="D46" t="str">
            <v>FAMILIAS EN ACCION</v>
          </cell>
          <cell r="E46" t="str">
            <v>cnt</v>
          </cell>
          <cell r="F46" t="str">
            <v>COORDINADORA PROGRAMA FAMILIAS EN ACCION</v>
          </cell>
          <cell r="G46">
            <v>0</v>
          </cell>
          <cell r="H46">
            <v>2101</v>
          </cell>
          <cell r="I46">
            <v>5000000</v>
          </cell>
          <cell r="J46">
            <v>5000000</v>
          </cell>
          <cell r="K46">
            <v>38077</v>
          </cell>
          <cell r="M46">
            <v>5000000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5000000</v>
          </cell>
        </row>
        <row r="47">
          <cell r="A47">
            <v>19238066</v>
          </cell>
          <cell r="B47" t="str">
            <v>RAFAEL HUMBERTO LOPEZ PUERTO</v>
          </cell>
          <cell r="C47">
            <v>0</v>
          </cell>
          <cell r="D47" t="str">
            <v>JURIDICA</v>
          </cell>
          <cell r="E47" t="str">
            <v>cnt</v>
          </cell>
          <cell r="F47" t="str">
            <v>DIRECTORA OFICINA JURIDICA DEL FIP</v>
          </cell>
          <cell r="G47">
            <v>0</v>
          </cell>
          <cell r="H47">
            <v>2214</v>
          </cell>
          <cell r="I47">
            <v>1600000</v>
          </cell>
          <cell r="J47">
            <v>1600000</v>
          </cell>
          <cell r="K47">
            <v>37986</v>
          </cell>
          <cell r="M47">
            <v>1600000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1600000</v>
          </cell>
        </row>
        <row r="48">
          <cell r="A48">
            <v>19274003</v>
          </cell>
          <cell r="B48" t="str">
            <v>MARCO ANTONIO RODRIGUEZ FLECHAS</v>
          </cell>
          <cell r="C48" t="str">
            <v>UCR GUAINIA</v>
          </cell>
          <cell r="D48" t="str">
            <v>COORDINACION NACIONAL DE REGIONALES</v>
          </cell>
          <cell r="E48" t="str">
            <v>cnt</v>
          </cell>
          <cell r="F48" t="str">
            <v>COORDINACION NACIONAL DE REGIONALES</v>
          </cell>
          <cell r="G48">
            <v>0</v>
          </cell>
          <cell r="H48">
            <v>2266</v>
          </cell>
          <cell r="I48">
            <v>3132000</v>
          </cell>
          <cell r="J48">
            <v>3132000</v>
          </cell>
          <cell r="K48">
            <v>37986</v>
          </cell>
          <cell r="M48">
            <v>0</v>
          </cell>
          <cell r="N48">
            <v>0</v>
          </cell>
          <cell r="O48">
            <v>3132000</v>
          </cell>
          <cell r="P48">
            <v>0</v>
          </cell>
          <cell r="Q48">
            <v>0</v>
          </cell>
          <cell r="R48">
            <v>0</v>
          </cell>
          <cell r="S48">
            <v>3132000</v>
          </cell>
        </row>
        <row r="49">
          <cell r="A49">
            <v>19295395</v>
          </cell>
          <cell r="B49" t="str">
            <v>OSCAR DARIO RODRIGUEZ POSADA</v>
          </cell>
          <cell r="C49" t="str">
            <v>BOGOTA</v>
          </cell>
          <cell r="D49" t="str">
            <v>FINANCIERA - GRUPO ESTONE</v>
          </cell>
          <cell r="E49" t="str">
            <v>ops</v>
          </cell>
          <cell r="F49" t="str">
            <v>Asesor Financiero FIP - Area de Contabilidad</v>
          </cell>
          <cell r="G49" t="str">
            <v>FINANCIERA - GRUPO ESTONE</v>
          </cell>
          <cell r="H49">
            <v>20030814</v>
          </cell>
          <cell r="I49">
            <v>2500000</v>
          </cell>
          <cell r="J49">
            <v>2500000</v>
          </cell>
          <cell r="K49">
            <v>37986</v>
          </cell>
          <cell r="M49">
            <v>2500000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2500000</v>
          </cell>
        </row>
        <row r="50">
          <cell r="A50">
            <v>19308794</v>
          </cell>
          <cell r="B50" t="str">
            <v>PEDRO NEFTALI BELTRAN MEDINA</v>
          </cell>
          <cell r="C50">
            <v>0</v>
          </cell>
          <cell r="D50" t="str">
            <v>ADMINISTRATIVA</v>
          </cell>
          <cell r="E50" t="str">
            <v>cnt</v>
          </cell>
          <cell r="F50" t="str">
            <v>COORDINADOR ADMINISTRATIVO FIP</v>
          </cell>
          <cell r="G50">
            <v>0</v>
          </cell>
          <cell r="H50">
            <v>1013</v>
          </cell>
          <cell r="I50">
            <v>2200000</v>
          </cell>
          <cell r="J50">
            <v>2200000</v>
          </cell>
          <cell r="K50">
            <v>38077</v>
          </cell>
          <cell r="M50">
            <v>2200000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2200000</v>
          </cell>
        </row>
        <row r="51">
          <cell r="A51">
            <v>19346907</v>
          </cell>
          <cell r="B51" t="str">
            <v>JAIME CASTIBLANCO BARBOSA</v>
          </cell>
          <cell r="C51">
            <v>0</v>
          </cell>
          <cell r="D51" t="str">
            <v>FAMILIAS EN ACCION</v>
          </cell>
          <cell r="E51" t="str">
            <v>cnt</v>
          </cell>
          <cell r="F51" t="str">
            <v>COORDINADORA PROGRAMA FAMILIAS EN ACCION</v>
          </cell>
          <cell r="G51">
            <v>0</v>
          </cell>
          <cell r="H51">
            <v>2105</v>
          </cell>
          <cell r="I51">
            <v>3400000</v>
          </cell>
          <cell r="J51">
            <v>3400000</v>
          </cell>
          <cell r="K51">
            <v>38077</v>
          </cell>
          <cell r="M51">
            <v>3400000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3400000</v>
          </cell>
        </row>
        <row r="52">
          <cell r="A52">
            <v>19352065</v>
          </cell>
          <cell r="B52" t="str">
            <v>OMAR ADOLFO CAJIAO OBANDO</v>
          </cell>
          <cell r="C52">
            <v>0</v>
          </cell>
          <cell r="D52" t="str">
            <v>FAMILIAS EN ACCION</v>
          </cell>
          <cell r="E52" t="str">
            <v>cnt</v>
          </cell>
          <cell r="F52" t="str">
            <v>COORDINADORA PROGRAMA FAMILIAS EN ACCION</v>
          </cell>
          <cell r="G52">
            <v>0</v>
          </cell>
          <cell r="H52">
            <v>2102</v>
          </cell>
          <cell r="I52">
            <v>4000000</v>
          </cell>
          <cell r="J52">
            <v>4000000</v>
          </cell>
          <cell r="K52">
            <v>38077</v>
          </cell>
          <cell r="M52">
            <v>4000000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4000000</v>
          </cell>
        </row>
        <row r="53">
          <cell r="A53">
            <v>19379626</v>
          </cell>
          <cell r="B53" t="str">
            <v>NELSON LESMES ACOSTA</v>
          </cell>
          <cell r="C53" t="str">
            <v>BOGOTA</v>
          </cell>
          <cell r="D53" t="str">
            <v>EMPLEO EN ACCION</v>
          </cell>
          <cell r="E53" t="str">
            <v>cnt</v>
          </cell>
          <cell r="F53" t="str">
            <v>COORDINADOR PROGRAMA EMPLEO EN ACCION</v>
          </cell>
          <cell r="G53" t="str">
            <v>RED DE APOYO SOCIAL</v>
          </cell>
          <cell r="H53">
            <v>2289</v>
          </cell>
          <cell r="I53">
            <v>3500000</v>
          </cell>
          <cell r="J53">
            <v>3500000</v>
          </cell>
          <cell r="K53">
            <v>38077</v>
          </cell>
          <cell r="M53">
            <v>3500000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3500000</v>
          </cell>
        </row>
        <row r="54">
          <cell r="A54">
            <v>19382751</v>
          </cell>
          <cell r="B54" t="str">
            <v>JAIRO CELIS PARDO</v>
          </cell>
          <cell r="C54" t="str">
            <v>BOGOTA</v>
          </cell>
          <cell r="D54" t="str">
            <v>CONTROL INTERNO</v>
          </cell>
          <cell r="E54" t="str">
            <v>cnt</v>
          </cell>
          <cell r="F54" t="str">
            <v>JEFE DE LA OFICINA DE CONTROL INTERNO DEL DAPR</v>
          </cell>
          <cell r="G54" t="str">
            <v>DAPR</v>
          </cell>
          <cell r="H54">
            <v>2283</v>
          </cell>
          <cell r="I54">
            <v>3700000</v>
          </cell>
          <cell r="J54">
            <v>3700000</v>
          </cell>
          <cell r="K54">
            <v>38077</v>
          </cell>
          <cell r="M54">
            <v>3700000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3700000</v>
          </cell>
        </row>
        <row r="55">
          <cell r="A55">
            <v>19412062</v>
          </cell>
          <cell r="B55" t="str">
            <v>HERNANDO BORJA CARDONA</v>
          </cell>
          <cell r="C55">
            <v>0</v>
          </cell>
          <cell r="D55" t="str">
            <v>FINANCIERA</v>
          </cell>
          <cell r="E55" t="str">
            <v>cnt</v>
          </cell>
          <cell r="F55" t="str">
            <v>CONTADOR DEL FIP</v>
          </cell>
          <cell r="G55">
            <v>0</v>
          </cell>
          <cell r="H55">
            <v>2157</v>
          </cell>
          <cell r="I55">
            <v>4000000</v>
          </cell>
          <cell r="J55">
            <v>4000000</v>
          </cell>
          <cell r="K55">
            <v>38077</v>
          </cell>
          <cell r="M55">
            <v>4000000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4000000</v>
          </cell>
        </row>
        <row r="56">
          <cell r="A56">
            <v>19414094</v>
          </cell>
          <cell r="B56" t="str">
            <v>EDUARDO CAMPOS CAMPOS</v>
          </cell>
          <cell r="C56" t="str">
            <v>BOGOTA</v>
          </cell>
          <cell r="D56" t="str">
            <v>FAMILIAS GUARDABOSQUES</v>
          </cell>
          <cell r="E56" t="str">
            <v>cnt</v>
          </cell>
          <cell r="F56" t="str">
            <v>COORDINADOR PROGRAMA FAMILIAS GUARDABOSQUES</v>
          </cell>
          <cell r="G56" t="str">
            <v>CONSEJERIA PRESIDENCIAL PLAN COLOMBIA</v>
          </cell>
          <cell r="H56">
            <v>2282</v>
          </cell>
          <cell r="I56">
            <v>3140000</v>
          </cell>
          <cell r="J56">
            <v>3140000</v>
          </cell>
          <cell r="K56">
            <v>38077</v>
          </cell>
          <cell r="M56">
            <v>3140000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3140000</v>
          </cell>
        </row>
        <row r="57">
          <cell r="A57">
            <v>19453490</v>
          </cell>
          <cell r="B57" t="str">
            <v>LUIS HERNANDO QUIROGA RODRIGUEZ</v>
          </cell>
          <cell r="C57" t="str">
            <v>BOGOTA</v>
          </cell>
          <cell r="D57" t="str">
            <v>DESARROLLO ALTERNATIVO</v>
          </cell>
          <cell r="E57" t="str">
            <v>cnt</v>
          </cell>
          <cell r="F57" t="str">
            <v>DIRECCION DE GESTION Y FINANCIERA DEL PNDA</v>
          </cell>
          <cell r="G57" t="str">
            <v>CONSEJERIA PRESIDENCIAL PLAN COLOMBIA</v>
          </cell>
          <cell r="H57">
            <v>2278</v>
          </cell>
          <cell r="I57">
            <v>4000000</v>
          </cell>
          <cell r="J57">
            <v>4000000</v>
          </cell>
          <cell r="K57">
            <v>38077</v>
          </cell>
          <cell r="M57">
            <v>4000000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4000000</v>
          </cell>
        </row>
        <row r="58">
          <cell r="A58">
            <v>19456398</v>
          </cell>
          <cell r="B58" t="str">
            <v>HENRY OSWALDO GARZON GARCIA</v>
          </cell>
          <cell r="C58">
            <v>0</v>
          </cell>
          <cell r="D58" t="str">
            <v>ADMINISTRATIVA</v>
          </cell>
          <cell r="E58" t="str">
            <v>cnt</v>
          </cell>
          <cell r="F58" t="str">
            <v>COORDINADOR ADMINISTRATIVO FIP</v>
          </cell>
          <cell r="G58">
            <v>0</v>
          </cell>
          <cell r="H58">
            <v>1021</v>
          </cell>
          <cell r="I58">
            <v>3000000</v>
          </cell>
          <cell r="J58">
            <v>3000000</v>
          </cell>
          <cell r="K58">
            <v>38077</v>
          </cell>
          <cell r="M58">
            <v>3000000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3000000</v>
          </cell>
        </row>
        <row r="59">
          <cell r="A59">
            <v>19479712</v>
          </cell>
          <cell r="B59" t="str">
            <v>CARLOS ENRIQUE GUERRERO RAMOS</v>
          </cell>
          <cell r="C59">
            <v>0</v>
          </cell>
          <cell r="D59" t="str">
            <v>FAMILIAS EN ACCION</v>
          </cell>
          <cell r="E59" t="str">
            <v>cnt</v>
          </cell>
          <cell r="F59" t="str">
            <v>COORDINADORA PROGRAMA FAMILIAS EN ACCION</v>
          </cell>
          <cell r="G59">
            <v>0</v>
          </cell>
          <cell r="H59">
            <v>2113</v>
          </cell>
          <cell r="I59">
            <v>5000000</v>
          </cell>
          <cell r="J59">
            <v>5000000</v>
          </cell>
          <cell r="K59">
            <v>38077</v>
          </cell>
          <cell r="M59">
            <v>5000000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5000000</v>
          </cell>
        </row>
        <row r="60">
          <cell r="A60">
            <v>19480622</v>
          </cell>
          <cell r="B60" t="str">
            <v>JUAN CARLOS PARRA MORALES</v>
          </cell>
          <cell r="C60">
            <v>0</v>
          </cell>
          <cell r="D60" t="str">
            <v>FINANCIERA</v>
          </cell>
          <cell r="E60" t="str">
            <v>cnt</v>
          </cell>
          <cell r="F60" t="str">
            <v>COORDINADOR CENTRAL DE CUENTAS FIP</v>
          </cell>
          <cell r="G60">
            <v>0</v>
          </cell>
          <cell r="H60">
            <v>1048</v>
          </cell>
          <cell r="I60">
            <v>3400000</v>
          </cell>
          <cell r="J60">
            <v>3400000</v>
          </cell>
          <cell r="K60">
            <v>38077</v>
          </cell>
          <cell r="M60">
            <v>3400000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3400000</v>
          </cell>
        </row>
        <row r="61">
          <cell r="A61">
            <v>19482517</v>
          </cell>
          <cell r="B61" t="str">
            <v>CARLOS ERNESTO JARAMILLO BARRERO</v>
          </cell>
          <cell r="C61">
            <v>0</v>
          </cell>
          <cell r="D61" t="str">
            <v>PLANEACION</v>
          </cell>
          <cell r="E61" t="str">
            <v>cnt</v>
          </cell>
          <cell r="F61" t="str">
            <v>ASESORA PLANEACIÓN PLAN COLOMBIA</v>
          </cell>
          <cell r="G61">
            <v>0</v>
          </cell>
          <cell r="H61">
            <v>1023</v>
          </cell>
          <cell r="I61">
            <v>3000000</v>
          </cell>
          <cell r="J61">
            <v>3000000</v>
          </cell>
          <cell r="K61">
            <v>38077</v>
          </cell>
          <cell r="M61">
            <v>3000000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3000000</v>
          </cell>
        </row>
        <row r="62">
          <cell r="A62">
            <v>20620365</v>
          </cell>
          <cell r="B62" t="str">
            <v>LEONOR GUZMAN PRADA</v>
          </cell>
          <cell r="C62">
            <v>0</v>
          </cell>
          <cell r="D62" t="str">
            <v>CONVENIOS DE COOPERACION TECNICA</v>
          </cell>
          <cell r="E62" t="str">
            <v>cnt</v>
          </cell>
          <cell r="F62" t="str">
            <v>DIRECTORA AREA DE CONVENIOS INTERNACIONALES E INTERINSTITUCIONALES DEL FONDO DE INVERSION PARA LA PAZ DEL DAPR</v>
          </cell>
          <cell r="G62">
            <v>0</v>
          </cell>
          <cell r="H62">
            <v>2247</v>
          </cell>
          <cell r="I62">
            <v>4000000</v>
          </cell>
          <cell r="J62">
            <v>4000000</v>
          </cell>
          <cell r="K62">
            <v>38077</v>
          </cell>
          <cell r="M62">
            <v>4000000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4000000</v>
          </cell>
        </row>
        <row r="63">
          <cell r="A63">
            <v>20858579</v>
          </cell>
          <cell r="B63" t="str">
            <v>LAUDICE ZUBIETA MORENO</v>
          </cell>
          <cell r="C63">
            <v>0</v>
          </cell>
          <cell r="D63" t="str">
            <v>JURIDICA</v>
          </cell>
          <cell r="E63" t="str">
            <v>ops</v>
          </cell>
          <cell r="F63" t="str">
            <v>DIRECTOR JURIDICO FONDO DE INVERSIÓN PARA LA PAZ</v>
          </cell>
          <cell r="G63">
            <v>0</v>
          </cell>
          <cell r="H63">
            <v>20030842</v>
          </cell>
          <cell r="I63">
            <v>1300000</v>
          </cell>
          <cell r="J63">
            <v>1300000</v>
          </cell>
          <cell r="K63">
            <v>37986</v>
          </cell>
          <cell r="M63">
            <v>1300000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1300000</v>
          </cell>
        </row>
        <row r="64">
          <cell r="A64">
            <v>21066384</v>
          </cell>
          <cell r="B64" t="str">
            <v>CARMEN LUCIA PACHECO RESTREPO</v>
          </cell>
          <cell r="C64">
            <v>0</v>
          </cell>
          <cell r="D64" t="str">
            <v>JURIDICA</v>
          </cell>
          <cell r="E64" t="str">
            <v>cnt</v>
          </cell>
          <cell r="F64" t="str">
            <v>DIRECTORA OFICINA JURIDICA DEL FIP</v>
          </cell>
          <cell r="G64">
            <v>0</v>
          </cell>
          <cell r="H64">
            <v>2211</v>
          </cell>
          <cell r="I64">
            <v>4200000</v>
          </cell>
          <cell r="J64">
            <v>4200000</v>
          </cell>
          <cell r="K64">
            <v>38077</v>
          </cell>
          <cell r="M64">
            <v>4200000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4200000</v>
          </cell>
        </row>
        <row r="65">
          <cell r="A65">
            <v>21066522</v>
          </cell>
          <cell r="B65" t="str">
            <v>FLORA HELENA GARCIA DE ACHURY</v>
          </cell>
          <cell r="C65">
            <v>0</v>
          </cell>
          <cell r="D65" t="str">
            <v>EMPLEO EN ACCION</v>
          </cell>
          <cell r="E65" t="str">
            <v>cnt</v>
          </cell>
          <cell r="F65" t="str">
            <v>COORDINADOR DE EMPLEO EN ACCIÓN</v>
          </cell>
          <cell r="G65">
            <v>0</v>
          </cell>
          <cell r="H65">
            <v>2086</v>
          </cell>
          <cell r="I65">
            <v>5000000</v>
          </cell>
          <cell r="J65">
            <v>5000000</v>
          </cell>
          <cell r="K65">
            <v>38077</v>
          </cell>
          <cell r="M65">
            <v>5000000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5000000</v>
          </cell>
        </row>
        <row r="66">
          <cell r="A66">
            <v>21070398</v>
          </cell>
          <cell r="B66" t="str">
            <v>MARIA CLAUDIA CORTES CAMACHO</v>
          </cell>
          <cell r="C66">
            <v>0</v>
          </cell>
          <cell r="D66" t="str">
            <v>EMPLEO EN ACCION</v>
          </cell>
          <cell r="E66" t="str">
            <v>cnt</v>
          </cell>
          <cell r="F66" t="str">
            <v>COORDINADOR DE EMPLEO EN ACCIÓN</v>
          </cell>
          <cell r="G66">
            <v>0</v>
          </cell>
          <cell r="H66">
            <v>2085</v>
          </cell>
          <cell r="I66">
            <v>3500000</v>
          </cell>
          <cell r="J66">
            <v>3500000</v>
          </cell>
          <cell r="K66">
            <v>38077</v>
          </cell>
          <cell r="M66">
            <v>3500000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3500000</v>
          </cell>
        </row>
        <row r="67">
          <cell r="A67">
            <v>21176158</v>
          </cell>
          <cell r="B67" t="str">
            <v>VILMA AHUMADA SABOGAL</v>
          </cell>
          <cell r="C67">
            <v>0</v>
          </cell>
          <cell r="D67" t="str">
            <v>ARCHIVO - DAPR</v>
          </cell>
          <cell r="E67" t="str">
            <v>cnt</v>
          </cell>
          <cell r="F67" t="str">
            <v>COORDINADOR ADMINISTRATIVO FIP</v>
          </cell>
          <cell r="G67">
            <v>0</v>
          </cell>
          <cell r="H67">
            <v>1011</v>
          </cell>
          <cell r="I67">
            <v>1000000</v>
          </cell>
          <cell r="J67">
            <v>1000000</v>
          </cell>
          <cell r="K67">
            <v>38077</v>
          </cell>
          <cell r="M67">
            <v>1000000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1000000</v>
          </cell>
        </row>
        <row r="68">
          <cell r="A68">
            <v>21734511</v>
          </cell>
          <cell r="B68" t="str">
            <v>MARIA CECILIA ARANGO JARAMILLO</v>
          </cell>
          <cell r="C68" t="str">
            <v>BOGOTA</v>
          </cell>
          <cell r="D68" t="str">
            <v>DESARROLLO ALTERNATIVO</v>
          </cell>
          <cell r="E68" t="str">
            <v>cnt</v>
          </cell>
          <cell r="F68" t="str">
            <v>DIRECTORA DESARROLLO ALTERNATIVO</v>
          </cell>
          <cell r="G68" t="str">
            <v>FAMILIAS GUARDABOSQUES</v>
          </cell>
          <cell r="H68">
            <v>2328</v>
          </cell>
          <cell r="I68">
            <v>7000000</v>
          </cell>
          <cell r="J68">
            <v>7000000</v>
          </cell>
          <cell r="K68">
            <v>37986</v>
          </cell>
          <cell r="M68">
            <v>7000000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7000000</v>
          </cell>
        </row>
        <row r="69">
          <cell r="A69">
            <v>22410841</v>
          </cell>
          <cell r="B69" t="str">
            <v>MARGARITA MATILDE ESCOLAR VILORIA</v>
          </cell>
          <cell r="C69" t="str">
            <v>UCR ATLANTICO</v>
          </cell>
          <cell r="D69" t="str">
            <v>FAMILIAS EN ACCION</v>
          </cell>
          <cell r="E69" t="str">
            <v>cnt</v>
          </cell>
          <cell r="F69" t="str">
            <v>COORDINADORA PROGRAMA FAMILIAS EN ACCION</v>
          </cell>
          <cell r="G69">
            <v>0</v>
          </cell>
          <cell r="H69">
            <v>2111</v>
          </cell>
          <cell r="I69">
            <v>3400000</v>
          </cell>
          <cell r="J69">
            <v>3400000</v>
          </cell>
          <cell r="K69">
            <v>38077</v>
          </cell>
          <cell r="M69">
            <v>0</v>
          </cell>
          <cell r="N69">
            <v>0</v>
          </cell>
          <cell r="O69">
            <v>3400000</v>
          </cell>
          <cell r="P69">
            <v>0</v>
          </cell>
          <cell r="Q69">
            <v>0</v>
          </cell>
          <cell r="R69">
            <v>0</v>
          </cell>
          <cell r="S69">
            <v>3400000</v>
          </cell>
        </row>
        <row r="70">
          <cell r="A70">
            <v>23605359</v>
          </cell>
          <cell r="B70" t="str">
            <v>MARIA LISIDIA LEGUIZAMON BOLIVAR</v>
          </cell>
          <cell r="C70">
            <v>0</v>
          </cell>
          <cell r="D70" t="str">
            <v>JOVENES EN ACCION</v>
          </cell>
          <cell r="E70" t="str">
            <v>cnt</v>
          </cell>
          <cell r="F70" t="str">
            <v>COORDINADORA NACIONAL PROGRAMA JOVENES EN ACCION</v>
          </cell>
          <cell r="G70">
            <v>0</v>
          </cell>
          <cell r="H70">
            <v>2186</v>
          </cell>
          <cell r="I70">
            <v>2300000</v>
          </cell>
          <cell r="J70">
            <v>2300000</v>
          </cell>
          <cell r="K70">
            <v>37986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2300000</v>
          </cell>
          <cell r="R70">
            <v>0</v>
          </cell>
          <cell r="S70">
            <v>2300000</v>
          </cell>
        </row>
        <row r="71">
          <cell r="A71">
            <v>24346813</v>
          </cell>
          <cell r="B71" t="str">
            <v>CAROLINA VALENCIA MONSALVE</v>
          </cell>
          <cell r="C71" t="str">
            <v>BOGOTA</v>
          </cell>
          <cell r="D71" t="str">
            <v>JURIDICA</v>
          </cell>
          <cell r="E71" t="str">
            <v>ops</v>
          </cell>
          <cell r="F71" t="str">
            <v>Director Jurídico Fondo de Inversión para la Paz.</v>
          </cell>
          <cell r="G71">
            <v>0</v>
          </cell>
          <cell r="H71">
            <v>20030828</v>
          </cell>
          <cell r="I71">
            <v>2000000</v>
          </cell>
          <cell r="J71">
            <v>2000000</v>
          </cell>
          <cell r="K71">
            <v>37986</v>
          </cell>
          <cell r="M71">
            <v>2000000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2000000</v>
          </cell>
        </row>
        <row r="72">
          <cell r="A72">
            <v>24368331</v>
          </cell>
          <cell r="B72" t="str">
            <v>ASTRID HELENA MARTÍNEZ MARTÍNEZ</v>
          </cell>
          <cell r="C72" t="str">
            <v>BOGOTA</v>
          </cell>
          <cell r="D72" t="str">
            <v>CONTRATOS - DAPR</v>
          </cell>
          <cell r="E72" t="str">
            <v>cnt</v>
          </cell>
          <cell r="F72" t="str">
            <v>ASESOR CON FUNCIONES DE COORDINACIÓN DE CONTRATOS DEL DAPR</v>
          </cell>
          <cell r="G72" t="str">
            <v>DAPR</v>
          </cell>
          <cell r="H72">
            <v>2264</v>
          </cell>
          <cell r="I72">
            <v>3000000</v>
          </cell>
          <cell r="J72">
            <v>3000000</v>
          </cell>
          <cell r="K72">
            <v>37986</v>
          </cell>
          <cell r="M72">
            <v>3000000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3000000</v>
          </cell>
        </row>
        <row r="73">
          <cell r="A73">
            <v>25017749</v>
          </cell>
          <cell r="B73" t="str">
            <v>ADRIANA MARIA PALACIO VALENCIA</v>
          </cell>
          <cell r="C73" t="str">
            <v>UCR RISARALDA</v>
          </cell>
          <cell r="D73" t="str">
            <v>FAMILIAS EN ACCION</v>
          </cell>
          <cell r="E73" t="str">
            <v>cnt</v>
          </cell>
          <cell r="F73" t="str">
            <v>COORDINADORA PROGRAMA FAMILIAS EN ACCION</v>
          </cell>
          <cell r="G73">
            <v>0</v>
          </cell>
          <cell r="H73">
            <v>2129</v>
          </cell>
          <cell r="I73">
            <v>3400000</v>
          </cell>
          <cell r="J73">
            <v>3400000</v>
          </cell>
          <cell r="K73">
            <v>38077</v>
          </cell>
          <cell r="M73">
            <v>0</v>
          </cell>
          <cell r="N73">
            <v>0</v>
          </cell>
          <cell r="O73">
            <v>3400000</v>
          </cell>
          <cell r="P73">
            <v>0</v>
          </cell>
          <cell r="Q73">
            <v>0</v>
          </cell>
          <cell r="R73">
            <v>0</v>
          </cell>
          <cell r="S73">
            <v>3400000</v>
          </cell>
        </row>
        <row r="74">
          <cell r="A74">
            <v>27474593</v>
          </cell>
          <cell r="B74" t="str">
            <v>LIDA ESTELLA URRUTIA GOMEZ</v>
          </cell>
          <cell r="C74" t="str">
            <v>UCR PUTUMAYO</v>
          </cell>
          <cell r="D74" t="str">
            <v>FAMILIAS EN ACCION</v>
          </cell>
          <cell r="E74" t="str">
            <v>cnt</v>
          </cell>
          <cell r="F74" t="str">
            <v>COORDINADORA PROGRAMA FAMILIAS EN ACCION</v>
          </cell>
          <cell r="G74">
            <v>0</v>
          </cell>
          <cell r="H74">
            <v>2138</v>
          </cell>
          <cell r="I74">
            <v>3400000</v>
          </cell>
          <cell r="J74">
            <v>3400000</v>
          </cell>
          <cell r="K74">
            <v>38077</v>
          </cell>
          <cell r="M74">
            <v>0</v>
          </cell>
          <cell r="N74">
            <v>0</v>
          </cell>
          <cell r="O74">
            <v>3400000</v>
          </cell>
          <cell r="P74">
            <v>0</v>
          </cell>
          <cell r="Q74">
            <v>0</v>
          </cell>
          <cell r="R74">
            <v>0</v>
          </cell>
          <cell r="S74">
            <v>3400000</v>
          </cell>
        </row>
        <row r="75">
          <cell r="A75">
            <v>27788128</v>
          </cell>
          <cell r="B75" t="str">
            <v>MARIA MAGDALENA DIAZ DE ZAMBRANO</v>
          </cell>
          <cell r="C75" t="str">
            <v>UCR SANTANDER</v>
          </cell>
          <cell r="D75" t="str">
            <v>FAMILIAS EN ACCION</v>
          </cell>
          <cell r="E75" t="str">
            <v>cnt</v>
          </cell>
          <cell r="F75" t="str">
            <v>COORDINADORA PROGRAMA FAMILIAS EN ACCION</v>
          </cell>
          <cell r="G75">
            <v>0</v>
          </cell>
          <cell r="H75">
            <v>2109</v>
          </cell>
          <cell r="I75">
            <v>3400000</v>
          </cell>
          <cell r="J75">
            <v>3400000</v>
          </cell>
          <cell r="K75">
            <v>38077</v>
          </cell>
          <cell r="M75">
            <v>0</v>
          </cell>
          <cell r="N75">
            <v>0</v>
          </cell>
          <cell r="O75">
            <v>3400000</v>
          </cell>
          <cell r="P75">
            <v>0</v>
          </cell>
          <cell r="Q75">
            <v>0</v>
          </cell>
          <cell r="R75">
            <v>0</v>
          </cell>
          <cell r="S75">
            <v>3400000</v>
          </cell>
        </row>
        <row r="76">
          <cell r="A76">
            <v>28678917</v>
          </cell>
          <cell r="B76" t="str">
            <v>RITA COMBARIZA CRUZ</v>
          </cell>
          <cell r="C76">
            <v>0</v>
          </cell>
          <cell r="D76" t="str">
            <v>FAMILIAS EN ACCION</v>
          </cell>
          <cell r="E76" t="str">
            <v>cnt</v>
          </cell>
          <cell r="F76" t="str">
            <v>GERENTE TECNICO DEL FIP</v>
          </cell>
          <cell r="G76">
            <v>0</v>
          </cell>
          <cell r="H76">
            <v>2107</v>
          </cell>
          <cell r="I76">
            <v>7800000</v>
          </cell>
          <cell r="J76">
            <v>7800000</v>
          </cell>
          <cell r="K76">
            <v>38077</v>
          </cell>
          <cell r="M76">
            <v>7800000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7800000</v>
          </cell>
        </row>
        <row r="77">
          <cell r="A77">
            <v>28954360</v>
          </cell>
          <cell r="B77" t="str">
            <v>ANA DEICY FORERO NUÑEZ</v>
          </cell>
          <cell r="C77">
            <v>0</v>
          </cell>
          <cell r="D77" t="str">
            <v>FINANCIERA</v>
          </cell>
          <cell r="E77" t="str">
            <v>cnt</v>
          </cell>
          <cell r="F77" t="str">
            <v>COORDINADOR CONTABILIDAD FIP</v>
          </cell>
          <cell r="G77">
            <v>0</v>
          </cell>
          <cell r="H77">
            <v>1040</v>
          </cell>
          <cell r="I77">
            <v>2000000</v>
          </cell>
          <cell r="J77">
            <v>2000000</v>
          </cell>
          <cell r="K77">
            <v>38077</v>
          </cell>
          <cell r="M77">
            <v>2000000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2000000</v>
          </cell>
        </row>
        <row r="78">
          <cell r="A78">
            <v>30402915</v>
          </cell>
          <cell r="B78" t="str">
            <v>MAGDALENA GARDEAZABAL CORRALES</v>
          </cell>
          <cell r="C78" t="str">
            <v>BOGOTA</v>
          </cell>
          <cell r="D78" t="str">
            <v>JURIDICA</v>
          </cell>
          <cell r="E78" t="str">
            <v>cnt</v>
          </cell>
          <cell r="F78" t="str">
            <v>DIRECTORA JURIDICA</v>
          </cell>
          <cell r="G78" t="str">
            <v xml:space="preserve">CONSEJERIA PARA EL PLAN COLOMBIA </v>
          </cell>
          <cell r="H78">
            <v>2298</v>
          </cell>
          <cell r="I78">
            <v>2500000</v>
          </cell>
          <cell r="J78">
            <v>2500000</v>
          </cell>
          <cell r="K78">
            <v>38077</v>
          </cell>
          <cell r="M78">
            <v>2500000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2500000</v>
          </cell>
        </row>
        <row r="79">
          <cell r="A79">
            <v>30562545</v>
          </cell>
          <cell r="B79" t="str">
            <v>LUZ STELLA BULA SOLANO</v>
          </cell>
          <cell r="C79" t="str">
            <v>UCL BARRANQUILLA</v>
          </cell>
          <cell r="D79" t="str">
            <v>JOVENES EN ACCION</v>
          </cell>
          <cell r="E79" t="str">
            <v>cnt</v>
          </cell>
          <cell r="F79" t="str">
            <v>COORDINADORA NACIONAL PROGRAMA JOVENES EN ACCION</v>
          </cell>
          <cell r="G79">
            <v>0</v>
          </cell>
          <cell r="H79">
            <v>2172</v>
          </cell>
          <cell r="I79">
            <v>2300000</v>
          </cell>
          <cell r="J79">
            <v>2300000</v>
          </cell>
          <cell r="K79">
            <v>37986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2300000</v>
          </cell>
          <cell r="R79">
            <v>0</v>
          </cell>
          <cell r="S79">
            <v>2300000</v>
          </cell>
        </row>
        <row r="80">
          <cell r="A80">
            <v>30653383</v>
          </cell>
          <cell r="B80" t="str">
            <v>CELMIRA JOSEFA CASTRO SUAREZ</v>
          </cell>
          <cell r="C80" t="str">
            <v>UCL BARRANQUILLA</v>
          </cell>
          <cell r="D80" t="str">
            <v>JOVENES EN ACCION</v>
          </cell>
          <cell r="E80" t="str">
            <v>cnt</v>
          </cell>
          <cell r="F80" t="str">
            <v>COORDINADORA NACIONAL PROGRAMA JOVENES EN ACCION</v>
          </cell>
          <cell r="G80">
            <v>0</v>
          </cell>
          <cell r="H80">
            <v>2176</v>
          </cell>
          <cell r="I80">
            <v>2300000</v>
          </cell>
          <cell r="J80">
            <v>2300000</v>
          </cell>
          <cell r="K80">
            <v>37986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2300000</v>
          </cell>
          <cell r="R80">
            <v>0</v>
          </cell>
          <cell r="S80">
            <v>2300000</v>
          </cell>
        </row>
        <row r="81">
          <cell r="A81">
            <v>31231415</v>
          </cell>
          <cell r="B81" t="str">
            <v>LIGIA MARGARITA BORRERO ZEA</v>
          </cell>
          <cell r="C81">
            <v>0</v>
          </cell>
          <cell r="D81" t="str">
            <v>JOVENES EN ACCION</v>
          </cell>
          <cell r="E81" t="str">
            <v>cnt</v>
          </cell>
          <cell r="F81" t="str">
            <v>GERENTE TECNICO DEL FIP</v>
          </cell>
          <cell r="G81">
            <v>0</v>
          </cell>
          <cell r="H81">
            <v>2171</v>
          </cell>
          <cell r="I81">
            <v>6600000</v>
          </cell>
          <cell r="J81">
            <v>6600000</v>
          </cell>
          <cell r="K81">
            <v>38077</v>
          </cell>
          <cell r="M81">
            <v>6600000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6600000</v>
          </cell>
        </row>
        <row r="82">
          <cell r="A82">
            <v>31423205</v>
          </cell>
          <cell r="B82" t="str">
            <v>PAOLA MARIA TOBON GARCIA</v>
          </cell>
          <cell r="C82" t="str">
            <v>BOGOTA</v>
          </cell>
          <cell r="D82" t="str">
            <v>INFRAESTRUCTURA PARA LA PAZ</v>
          </cell>
          <cell r="E82" t="str">
            <v>cnt</v>
          </cell>
          <cell r="F82" t="str">
            <v>COORDIANDOR INFRAESTRUCTURA PARA LA PAZ</v>
          </cell>
          <cell r="G82" t="str">
            <v>GERENCIA TECNICA</v>
          </cell>
          <cell r="H82">
            <v>2250</v>
          </cell>
          <cell r="I82">
            <v>2600000</v>
          </cell>
          <cell r="J82">
            <v>2600000</v>
          </cell>
          <cell r="K82">
            <v>38077</v>
          </cell>
          <cell r="M82">
            <v>2600000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2600000</v>
          </cell>
        </row>
        <row r="83">
          <cell r="A83">
            <v>31959481</v>
          </cell>
          <cell r="B83" t="str">
            <v>ANA CECILIA ROJAS CASTRILLON</v>
          </cell>
          <cell r="C83" t="str">
            <v>UCL CALI</v>
          </cell>
          <cell r="D83" t="str">
            <v>JOVENES EN ACCION</v>
          </cell>
          <cell r="E83" t="str">
            <v>cnt</v>
          </cell>
          <cell r="F83" t="str">
            <v>COORDINADORA NACIONAL PROGRAMA JOVENES EN ACCION</v>
          </cell>
          <cell r="G83">
            <v>0</v>
          </cell>
          <cell r="H83">
            <v>2197</v>
          </cell>
          <cell r="I83">
            <v>2300000</v>
          </cell>
          <cell r="J83">
            <v>2300000</v>
          </cell>
          <cell r="K83">
            <v>37986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2300000</v>
          </cell>
          <cell r="R83">
            <v>0</v>
          </cell>
          <cell r="S83">
            <v>2300000</v>
          </cell>
        </row>
        <row r="84">
          <cell r="A84">
            <v>32508025</v>
          </cell>
          <cell r="B84" t="str">
            <v>MARTHA LUCIA CARDONA TOBON</v>
          </cell>
          <cell r="C84" t="str">
            <v>UCL MEDELLIN</v>
          </cell>
          <cell r="D84" t="str">
            <v>JOVENES EN ACCION</v>
          </cell>
          <cell r="E84" t="str">
            <v>CNT</v>
          </cell>
          <cell r="F84" t="str">
            <v>COORDINADORA NACIONAL PROGRAMA JOVENES EN ACCION</v>
          </cell>
          <cell r="G84">
            <v>0</v>
          </cell>
          <cell r="H84">
            <v>2173</v>
          </cell>
          <cell r="I84">
            <v>2300000</v>
          </cell>
          <cell r="J84">
            <v>2300000</v>
          </cell>
          <cell r="K84">
            <v>37986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2300000</v>
          </cell>
          <cell r="R84">
            <v>0</v>
          </cell>
          <cell r="S84">
            <v>2300000</v>
          </cell>
        </row>
        <row r="85">
          <cell r="A85">
            <v>32731023</v>
          </cell>
          <cell r="B85" t="str">
            <v>ADRIANA ESCOBAR VARGAS</v>
          </cell>
          <cell r="C85" t="str">
            <v>BOGOTA</v>
          </cell>
          <cell r="D85" t="str">
            <v>FAMILIAS GUARDABOSQUES</v>
          </cell>
          <cell r="E85" t="str">
            <v>cnt</v>
          </cell>
          <cell r="F85" t="str">
            <v>DIRECTOR DE GESTION ADMINISTRATIVA Y FINANCIERA DE PDA</v>
          </cell>
          <cell r="G85">
            <v>0</v>
          </cell>
          <cell r="H85">
            <v>2321</v>
          </cell>
          <cell r="I85">
            <v>4000000</v>
          </cell>
          <cell r="J85">
            <v>4000000</v>
          </cell>
          <cell r="K85">
            <v>38077</v>
          </cell>
          <cell r="M85">
            <v>4000000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4000000</v>
          </cell>
        </row>
        <row r="86">
          <cell r="A86">
            <v>33149547</v>
          </cell>
          <cell r="B86" t="str">
            <v>MONICA RENDON DE RODRIGUEZ</v>
          </cell>
          <cell r="C86">
            <v>0</v>
          </cell>
          <cell r="D86" t="str">
            <v>FAMILIAS EN ACCION</v>
          </cell>
          <cell r="E86" t="str">
            <v>cnt</v>
          </cell>
          <cell r="F86" t="str">
            <v>COORDINADORA PROGRAMA FAMILIAS EN ACCION</v>
          </cell>
          <cell r="G86">
            <v>0</v>
          </cell>
          <cell r="H86">
            <v>2133</v>
          </cell>
          <cell r="I86">
            <v>3400000</v>
          </cell>
          <cell r="J86">
            <v>3400000</v>
          </cell>
          <cell r="K86">
            <v>38077</v>
          </cell>
          <cell r="M86">
            <v>3400000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3400000</v>
          </cell>
        </row>
        <row r="87">
          <cell r="A87">
            <v>34052759</v>
          </cell>
          <cell r="B87" t="str">
            <v>MARIA DEL PILAR CORTES MONTOYA</v>
          </cell>
          <cell r="C87">
            <v>0</v>
          </cell>
          <cell r="D87" t="str">
            <v>FAMILIAS EN ACCION</v>
          </cell>
          <cell r="E87" t="str">
            <v>cnt</v>
          </cell>
          <cell r="F87" t="str">
            <v>COORDINADORA PROGRAMA FAMILIAS EN ACCION</v>
          </cell>
          <cell r="G87">
            <v>0</v>
          </cell>
          <cell r="H87">
            <v>2108</v>
          </cell>
          <cell r="I87">
            <v>5000000</v>
          </cell>
          <cell r="J87">
            <v>5000000</v>
          </cell>
          <cell r="K87">
            <v>38077</v>
          </cell>
          <cell r="M87">
            <v>5000000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5000000</v>
          </cell>
        </row>
        <row r="88">
          <cell r="A88">
            <v>34528462</v>
          </cell>
          <cell r="B88" t="str">
            <v>EMMA INES CALDAS MEJIA</v>
          </cell>
          <cell r="C88" t="str">
            <v>UCR CAUCA</v>
          </cell>
          <cell r="D88" t="str">
            <v>FAMILIAS EN ACCION</v>
          </cell>
          <cell r="E88" t="str">
            <v>cnt</v>
          </cell>
          <cell r="F88" t="str">
            <v>COORDINADORA PROGRAMA FAMILIAS EN ACCION</v>
          </cell>
          <cell r="G88">
            <v>0</v>
          </cell>
          <cell r="H88">
            <v>2103</v>
          </cell>
          <cell r="I88">
            <v>3400000</v>
          </cell>
          <cell r="J88">
            <v>3400000</v>
          </cell>
          <cell r="K88">
            <v>38077</v>
          </cell>
          <cell r="M88">
            <v>0</v>
          </cell>
          <cell r="N88">
            <v>0</v>
          </cell>
          <cell r="O88">
            <v>3400000</v>
          </cell>
          <cell r="P88">
            <v>0</v>
          </cell>
          <cell r="Q88">
            <v>0</v>
          </cell>
          <cell r="R88">
            <v>0</v>
          </cell>
          <cell r="S88">
            <v>3400000</v>
          </cell>
        </row>
        <row r="89">
          <cell r="A89">
            <v>34994195</v>
          </cell>
          <cell r="B89" t="str">
            <v>CLARA EUGENIA RAMOS ALVAREZ</v>
          </cell>
          <cell r="C89">
            <v>0</v>
          </cell>
          <cell r="D89" t="str">
            <v>FAMILIAS EN ACCION</v>
          </cell>
          <cell r="E89" t="str">
            <v>cnt</v>
          </cell>
          <cell r="F89" t="str">
            <v>COORDINADORA PROGRAMA FAMILIAS EN ACCION</v>
          </cell>
          <cell r="G89">
            <v>0</v>
          </cell>
          <cell r="H89">
            <v>2144</v>
          </cell>
          <cell r="I89">
            <v>4000000</v>
          </cell>
          <cell r="J89">
            <v>4000000</v>
          </cell>
          <cell r="K89">
            <v>38077</v>
          </cell>
          <cell r="M89">
            <v>4000000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4000000</v>
          </cell>
        </row>
        <row r="90">
          <cell r="A90">
            <v>35467853</v>
          </cell>
          <cell r="B90" t="str">
            <v>SILVIA RESTREPO URIBE</v>
          </cell>
          <cell r="C90">
            <v>0</v>
          </cell>
          <cell r="D90" t="str">
            <v>FAMILIAS EN ACCION</v>
          </cell>
          <cell r="E90" t="str">
            <v>cnt</v>
          </cell>
          <cell r="F90" t="str">
            <v>COORDINADORA PROGRAMA FAMILIAS EN ACCION</v>
          </cell>
          <cell r="G90">
            <v>0</v>
          </cell>
          <cell r="H90">
            <v>2134</v>
          </cell>
          <cell r="I90">
            <v>4000000</v>
          </cell>
          <cell r="J90">
            <v>4000000</v>
          </cell>
          <cell r="K90">
            <v>38077</v>
          </cell>
          <cell r="M90">
            <v>4000000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4000000</v>
          </cell>
        </row>
        <row r="91">
          <cell r="A91">
            <v>36157874</v>
          </cell>
          <cell r="B91" t="str">
            <v>ESNEIRA BARREIRO TRUJILLO</v>
          </cell>
          <cell r="C91" t="str">
            <v>UCR HUILA</v>
          </cell>
          <cell r="D91" t="str">
            <v>FAMILIAS EN ACCION</v>
          </cell>
          <cell r="E91" t="str">
            <v>cnt</v>
          </cell>
          <cell r="F91" t="str">
            <v>COORDINADORA PROGRAMA FAMILIAS EN ACCION</v>
          </cell>
          <cell r="G91">
            <v>0</v>
          </cell>
          <cell r="H91">
            <v>2098</v>
          </cell>
          <cell r="I91">
            <v>3400000</v>
          </cell>
          <cell r="J91">
            <v>3400000</v>
          </cell>
          <cell r="K91">
            <v>38077</v>
          </cell>
          <cell r="M91">
            <v>0</v>
          </cell>
          <cell r="N91">
            <v>0</v>
          </cell>
          <cell r="O91">
            <v>3400000</v>
          </cell>
          <cell r="P91">
            <v>0</v>
          </cell>
          <cell r="Q91">
            <v>0</v>
          </cell>
          <cell r="R91">
            <v>0</v>
          </cell>
          <cell r="S91">
            <v>3400000</v>
          </cell>
        </row>
        <row r="92">
          <cell r="A92">
            <v>36184770</v>
          </cell>
          <cell r="B92" t="str">
            <v>CLARA PATRICIA MELÉNDEZ CUELLAR</v>
          </cell>
          <cell r="C92" t="str">
            <v>UCR NEIVA</v>
          </cell>
          <cell r="D92" t="str">
            <v>COORDINACION NACIONAL DE REGIONALES</v>
          </cell>
          <cell r="E92" t="str">
            <v>cnt</v>
          </cell>
          <cell r="F92" t="str">
            <v>COORDINACION NACIONAL DE REGIONALES</v>
          </cell>
          <cell r="G92">
            <v>0</v>
          </cell>
          <cell r="H92">
            <v>2263</v>
          </cell>
          <cell r="I92">
            <v>3132000</v>
          </cell>
          <cell r="J92">
            <v>3132000</v>
          </cell>
          <cell r="K92">
            <v>37986</v>
          </cell>
          <cell r="M92">
            <v>0</v>
          </cell>
          <cell r="N92">
            <v>0</v>
          </cell>
          <cell r="O92">
            <v>3132000</v>
          </cell>
          <cell r="P92">
            <v>0</v>
          </cell>
          <cell r="Q92">
            <v>0</v>
          </cell>
          <cell r="R92">
            <v>0</v>
          </cell>
          <cell r="S92">
            <v>3132000</v>
          </cell>
        </row>
        <row r="93">
          <cell r="A93">
            <v>37837570</v>
          </cell>
          <cell r="B93" t="str">
            <v>MARTHA CECILIA RIBEROS GUTIERREZ</v>
          </cell>
          <cell r="C93">
            <v>0</v>
          </cell>
          <cell r="D93" t="str">
            <v>JOVENES EN ACCION</v>
          </cell>
          <cell r="E93" t="str">
            <v>cnt</v>
          </cell>
          <cell r="F93" t="str">
            <v>COORDINADORA NACIONAL PROGRAMA JOVENES EN ACCION</v>
          </cell>
          <cell r="G93">
            <v>0</v>
          </cell>
          <cell r="H93">
            <v>2196</v>
          </cell>
          <cell r="I93">
            <v>5000000</v>
          </cell>
          <cell r="J93">
            <v>5000000</v>
          </cell>
          <cell r="K93">
            <v>37986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5000000</v>
          </cell>
          <cell r="R93">
            <v>0</v>
          </cell>
          <cell r="S93">
            <v>5000000</v>
          </cell>
        </row>
        <row r="94">
          <cell r="A94">
            <v>38230805</v>
          </cell>
          <cell r="B94" t="str">
            <v>CECILIA GUTIERREZ  OSPITIA</v>
          </cell>
          <cell r="C94">
            <v>0</v>
          </cell>
          <cell r="D94" t="str">
            <v>FAMILIAS EN ACCION</v>
          </cell>
          <cell r="E94" t="str">
            <v>cnt</v>
          </cell>
          <cell r="F94" t="str">
            <v>COORDINADORA PROGRAMA FAMILIAS EN ACCION</v>
          </cell>
          <cell r="G94">
            <v>0</v>
          </cell>
          <cell r="H94">
            <v>2114</v>
          </cell>
          <cell r="I94">
            <v>2145000</v>
          </cell>
          <cell r="J94">
            <v>2145000</v>
          </cell>
          <cell r="K94">
            <v>38077</v>
          </cell>
          <cell r="M94">
            <v>2145000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2145000</v>
          </cell>
        </row>
        <row r="95">
          <cell r="A95">
            <v>39187675</v>
          </cell>
          <cell r="B95" t="str">
            <v>MARIA ADELAIDA JARAMILLO ARRIOLA</v>
          </cell>
          <cell r="C95">
            <v>0</v>
          </cell>
          <cell r="D95" t="str">
            <v>JURIDICA</v>
          </cell>
          <cell r="E95" t="str">
            <v>cnt</v>
          </cell>
          <cell r="F95" t="str">
            <v>DIRECTORA OFICINA JURIDICA DEL FIP</v>
          </cell>
          <cell r="G95">
            <v>0</v>
          </cell>
          <cell r="H95">
            <v>2215</v>
          </cell>
          <cell r="I95">
            <v>3500000</v>
          </cell>
          <cell r="J95">
            <v>3500000</v>
          </cell>
          <cell r="K95">
            <v>37986</v>
          </cell>
          <cell r="M95">
            <v>3500000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3500000</v>
          </cell>
        </row>
        <row r="96">
          <cell r="A96">
            <v>39526887</v>
          </cell>
          <cell r="B96" t="str">
            <v>JEANNETTE MERIZALDE PARDO</v>
          </cell>
          <cell r="C96" t="str">
            <v>BOGOTA</v>
          </cell>
          <cell r="D96" t="str">
            <v>DESARROLLO ALTERNATIVO</v>
          </cell>
          <cell r="E96" t="str">
            <v>cnt</v>
          </cell>
          <cell r="F96" t="str">
            <v>COORDINADOR PROGRAMA FAMILIAS GUARDABOSQUES</v>
          </cell>
          <cell r="G96" t="str">
            <v>CONSEJERIA PRESIDENCIAL PLAN COLOMBIA</v>
          </cell>
          <cell r="H96">
            <v>2284</v>
          </cell>
          <cell r="I96">
            <v>1880000</v>
          </cell>
          <cell r="J96">
            <v>1880000</v>
          </cell>
          <cell r="K96">
            <v>38077</v>
          </cell>
          <cell r="M96">
            <v>1880000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1880000</v>
          </cell>
        </row>
        <row r="97">
          <cell r="A97">
            <v>39555743</v>
          </cell>
          <cell r="B97" t="str">
            <v>FABIOLA GARCIA ESTRELLA</v>
          </cell>
          <cell r="C97">
            <v>0</v>
          </cell>
          <cell r="D97" t="str">
            <v>FINANCIERA</v>
          </cell>
          <cell r="E97" t="str">
            <v>cnt</v>
          </cell>
          <cell r="F97" t="str">
            <v>COORDINADOR DE TESORERIA FIP</v>
          </cell>
          <cell r="G97">
            <v>0</v>
          </cell>
          <cell r="H97">
            <v>1043</v>
          </cell>
          <cell r="I97">
            <v>2000000</v>
          </cell>
          <cell r="J97">
            <v>2000000</v>
          </cell>
          <cell r="K97">
            <v>38077</v>
          </cell>
          <cell r="M97">
            <v>2000000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2000000</v>
          </cell>
        </row>
        <row r="98">
          <cell r="A98">
            <v>39753538</v>
          </cell>
          <cell r="B98" t="str">
            <v>CLAUDIA PATRICIA MOLINA PEÑA</v>
          </cell>
          <cell r="C98" t="str">
            <v>UCR CASANARE</v>
          </cell>
          <cell r="D98" t="str">
            <v>FAMILIAS EN ACCION</v>
          </cell>
          <cell r="E98" t="str">
            <v>cnt</v>
          </cell>
          <cell r="F98" t="str">
            <v>COORDINADORA PROGRAMA FAMILIAS EN ACCION</v>
          </cell>
          <cell r="G98">
            <v>0</v>
          </cell>
          <cell r="H98">
            <v>2124</v>
          </cell>
          <cell r="I98">
            <v>3400000</v>
          </cell>
          <cell r="J98">
            <v>3400000</v>
          </cell>
          <cell r="K98">
            <v>38077</v>
          </cell>
          <cell r="M98">
            <v>0</v>
          </cell>
          <cell r="N98">
            <v>0</v>
          </cell>
          <cell r="O98">
            <v>3400000</v>
          </cell>
          <cell r="P98">
            <v>0</v>
          </cell>
          <cell r="Q98">
            <v>0</v>
          </cell>
          <cell r="R98">
            <v>0</v>
          </cell>
          <cell r="S98">
            <v>3400000</v>
          </cell>
        </row>
        <row r="99">
          <cell r="A99">
            <v>39791017</v>
          </cell>
          <cell r="B99" t="str">
            <v>LILIANA MARIA VILLAREAL NIÑO</v>
          </cell>
          <cell r="C99">
            <v>0</v>
          </cell>
          <cell r="D99" t="str">
            <v>INFRAESTRUCTURA PARA LA PAZ</v>
          </cell>
          <cell r="E99" t="str">
            <v>cnt</v>
          </cell>
          <cell r="F99" t="str">
            <v>COORDINADOR DEL PROGRAMA INFRAESTRUCTURA DEL FIP</v>
          </cell>
          <cell r="G99">
            <v>0</v>
          </cell>
          <cell r="H99">
            <v>1009</v>
          </cell>
          <cell r="I99">
            <v>3500000</v>
          </cell>
          <cell r="J99">
            <v>3500000</v>
          </cell>
          <cell r="K99">
            <v>38077</v>
          </cell>
          <cell r="M99">
            <v>3500000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3500000</v>
          </cell>
        </row>
        <row r="100">
          <cell r="A100">
            <v>39792557</v>
          </cell>
          <cell r="B100" t="str">
            <v>JANETH MARGOTH CARVAJAL MOLINA</v>
          </cell>
          <cell r="C100" t="str">
            <v>UCR PUERTO ASÍS</v>
          </cell>
          <cell r="D100" t="str">
            <v>COORDINACION NACIONAL DE REGIONALES</v>
          </cell>
          <cell r="E100" t="str">
            <v>cnt</v>
          </cell>
          <cell r="F100" t="str">
            <v>DIRECCIÓN DE PLANEACIÓN</v>
          </cell>
          <cell r="G100" t="str">
            <v>COORDIANDOR REGIONAL PUTUMAYO</v>
          </cell>
          <cell r="H100">
            <v>2329</v>
          </cell>
          <cell r="I100">
            <v>2900000</v>
          </cell>
          <cell r="J100">
            <v>2900000</v>
          </cell>
          <cell r="K100">
            <v>38077</v>
          </cell>
          <cell r="M100">
            <v>0</v>
          </cell>
          <cell r="N100">
            <v>0</v>
          </cell>
          <cell r="O100">
            <v>2900000</v>
          </cell>
          <cell r="P100">
            <v>0</v>
          </cell>
          <cell r="Q100">
            <v>0</v>
          </cell>
          <cell r="R100">
            <v>0</v>
          </cell>
          <cell r="S100">
            <v>2900000</v>
          </cell>
        </row>
        <row r="101">
          <cell r="A101">
            <v>40014269</v>
          </cell>
          <cell r="B101" t="str">
            <v>ANA HERCILIA HAMON NARANJO</v>
          </cell>
          <cell r="C101" t="str">
            <v>UCR BOYACA</v>
          </cell>
          <cell r="D101" t="str">
            <v>FAMILIAS EN ACCION</v>
          </cell>
          <cell r="E101" t="str">
            <v>cnt</v>
          </cell>
          <cell r="F101" t="str">
            <v>COORDINADORA PROGRAMA FAMILIAS EN ACCION</v>
          </cell>
          <cell r="G101">
            <v>0</v>
          </cell>
          <cell r="H101">
            <v>2115</v>
          </cell>
          <cell r="I101">
            <v>3400000</v>
          </cell>
          <cell r="J101">
            <v>3400000</v>
          </cell>
          <cell r="K101">
            <v>38077</v>
          </cell>
          <cell r="M101">
            <v>0</v>
          </cell>
          <cell r="N101">
            <v>0</v>
          </cell>
          <cell r="O101">
            <v>3400000</v>
          </cell>
          <cell r="P101">
            <v>0</v>
          </cell>
          <cell r="Q101">
            <v>0</v>
          </cell>
          <cell r="R101">
            <v>0</v>
          </cell>
          <cell r="S101">
            <v>3400000</v>
          </cell>
        </row>
        <row r="102">
          <cell r="A102">
            <v>40367813</v>
          </cell>
          <cell r="B102" t="str">
            <v>MARÍA LUZDARY AYALA VILLAMIL</v>
          </cell>
          <cell r="C102" t="str">
            <v>BOGOTA</v>
          </cell>
          <cell r="D102" t="str">
            <v>COMUNICACIONES</v>
          </cell>
          <cell r="E102" t="str">
            <v>cnt</v>
          </cell>
          <cell r="F102" t="str">
            <v>ALTA CONSEJERA PRESIDENCIAL PARA EL PLAN COLOMBIA - DIRECTORA EJECUTIVA FIP O QUIEN ESTA DESIGNE</v>
          </cell>
          <cell r="G102">
            <v>0</v>
          </cell>
          <cell r="H102">
            <v>2260</v>
          </cell>
          <cell r="I102">
            <v>6600000</v>
          </cell>
          <cell r="J102">
            <v>6600000</v>
          </cell>
          <cell r="K102">
            <v>38077</v>
          </cell>
          <cell r="M102">
            <v>6600000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6600000</v>
          </cell>
        </row>
        <row r="103">
          <cell r="A103">
            <v>40764700</v>
          </cell>
          <cell r="B103" t="str">
            <v>MARIA DEL SOCORRO OSORIO TRUJILLO</v>
          </cell>
          <cell r="C103" t="str">
            <v>UCR CAQUETA</v>
          </cell>
          <cell r="D103" t="str">
            <v>FAMILIAS EN ACCION</v>
          </cell>
          <cell r="E103" t="str">
            <v>cnt</v>
          </cell>
          <cell r="F103" t="str">
            <v>COORDINADORA PROGRAMA FAMILIAS EN ACCION</v>
          </cell>
          <cell r="G103">
            <v>0</v>
          </cell>
          <cell r="H103">
            <v>2128</v>
          </cell>
          <cell r="I103">
            <v>3400000</v>
          </cell>
          <cell r="J103">
            <v>3400000</v>
          </cell>
          <cell r="K103">
            <v>38077</v>
          </cell>
          <cell r="M103">
            <v>0</v>
          </cell>
          <cell r="N103">
            <v>0</v>
          </cell>
          <cell r="O103">
            <v>3400000</v>
          </cell>
          <cell r="P103">
            <v>0</v>
          </cell>
          <cell r="Q103">
            <v>0</v>
          </cell>
          <cell r="R103">
            <v>0</v>
          </cell>
          <cell r="S103">
            <v>3400000</v>
          </cell>
        </row>
        <row r="104">
          <cell r="A104">
            <v>40775712</v>
          </cell>
          <cell r="B104" t="str">
            <v>PIEDAD ROJAS GONZALEZ</v>
          </cell>
          <cell r="C104" t="str">
            <v>BOGOTA</v>
          </cell>
          <cell r="D104" t="str">
            <v>COORDINACION NACIONAL DE REGIONALES</v>
          </cell>
          <cell r="E104" t="str">
            <v>cnt</v>
          </cell>
          <cell r="F104" t="str">
            <v>COORDINACION NACIONAL DE REGIONALES</v>
          </cell>
          <cell r="G104">
            <v>0</v>
          </cell>
          <cell r="H104">
            <v>2267</v>
          </cell>
          <cell r="I104">
            <v>3132000</v>
          </cell>
          <cell r="J104">
            <v>3132000</v>
          </cell>
          <cell r="K104">
            <v>37986</v>
          </cell>
          <cell r="M104">
            <v>0</v>
          </cell>
          <cell r="N104">
            <v>0</v>
          </cell>
          <cell r="O104">
            <v>3132000</v>
          </cell>
          <cell r="P104">
            <v>0</v>
          </cell>
          <cell r="Q104">
            <v>0</v>
          </cell>
          <cell r="R104">
            <v>0</v>
          </cell>
          <cell r="S104">
            <v>3132000</v>
          </cell>
        </row>
        <row r="105">
          <cell r="A105">
            <v>41369533</v>
          </cell>
          <cell r="B105" t="str">
            <v>MARIA FANNY GOMEZ MARIN</v>
          </cell>
          <cell r="C105">
            <v>0</v>
          </cell>
          <cell r="D105" t="str">
            <v>JOVENES EN ACCION</v>
          </cell>
          <cell r="E105" t="str">
            <v>cnt</v>
          </cell>
          <cell r="F105" t="str">
            <v>COORDINADORA NACIONAL PROGRAMA JOVENES EN ACCION</v>
          </cell>
          <cell r="G105">
            <v>0</v>
          </cell>
          <cell r="H105">
            <v>2183</v>
          </cell>
          <cell r="I105">
            <v>3500000</v>
          </cell>
          <cell r="J105">
            <v>3500000</v>
          </cell>
          <cell r="K105">
            <v>37986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3500000</v>
          </cell>
          <cell r="R105">
            <v>0</v>
          </cell>
          <cell r="S105">
            <v>3500000</v>
          </cell>
        </row>
        <row r="106">
          <cell r="A106">
            <v>41370956</v>
          </cell>
          <cell r="B106" t="str">
            <v>LUISA MARINA GARZON BENAVIDES</v>
          </cell>
          <cell r="C106" t="str">
            <v>BOGOTA</v>
          </cell>
          <cell r="D106" t="str">
            <v>FAMILIAS GUARDABOSQUES</v>
          </cell>
          <cell r="E106" t="str">
            <v>cnt</v>
          </cell>
          <cell r="F106" t="str">
            <v>COORDINADORA DE DESARROLLO ALTERNATIVO</v>
          </cell>
          <cell r="G106" t="str">
            <v>FAMILIAS GUARDABOSQUES</v>
          </cell>
          <cell r="H106">
            <v>2357</v>
          </cell>
          <cell r="I106">
            <v>4000000</v>
          </cell>
          <cell r="J106">
            <v>4000000</v>
          </cell>
          <cell r="K106">
            <v>38077</v>
          </cell>
          <cell r="M106">
            <v>4000000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4000000</v>
          </cell>
        </row>
        <row r="107">
          <cell r="A107">
            <v>41416289</v>
          </cell>
          <cell r="B107" t="str">
            <v>SARA ESPERANZA ROJAS RAMIREZ</v>
          </cell>
          <cell r="C107">
            <v>0</v>
          </cell>
          <cell r="D107" t="str">
            <v>ARCHIVO - DAPR</v>
          </cell>
          <cell r="E107" t="str">
            <v>cnt</v>
          </cell>
          <cell r="F107" t="str">
            <v>ASESORA DEL PLAN COLOMBIA</v>
          </cell>
          <cell r="G107">
            <v>0</v>
          </cell>
          <cell r="H107">
            <v>2076</v>
          </cell>
          <cell r="I107">
            <v>1000000</v>
          </cell>
          <cell r="J107">
            <v>1000000</v>
          </cell>
          <cell r="K107">
            <v>38077</v>
          </cell>
          <cell r="M107">
            <v>1000000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1000000</v>
          </cell>
        </row>
        <row r="108">
          <cell r="A108">
            <v>41423452</v>
          </cell>
          <cell r="B108" t="str">
            <v>MARIA ELIZABETH BARRERA ALARCON</v>
          </cell>
          <cell r="C108">
            <v>0</v>
          </cell>
          <cell r="D108" t="str">
            <v>FAMILIAS EN ACCION</v>
          </cell>
          <cell r="E108" t="str">
            <v>cnt</v>
          </cell>
          <cell r="F108" t="str">
            <v>COORDINADORA PROGRAMA FAMILIAS EN ACCION</v>
          </cell>
          <cell r="G108">
            <v>0</v>
          </cell>
          <cell r="H108">
            <v>2099</v>
          </cell>
          <cell r="I108">
            <v>1000000</v>
          </cell>
          <cell r="J108">
            <v>1000000</v>
          </cell>
          <cell r="K108">
            <v>38077</v>
          </cell>
          <cell r="M108">
            <v>1000000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1000000</v>
          </cell>
        </row>
        <row r="109">
          <cell r="A109">
            <v>41447799</v>
          </cell>
          <cell r="B109" t="str">
            <v>MARIA MARGARITA MONTOYA DIAZ</v>
          </cell>
          <cell r="C109">
            <v>0</v>
          </cell>
          <cell r="D109" t="str">
            <v>FAMILIAS EN ACCION</v>
          </cell>
          <cell r="E109" t="str">
            <v>cnt</v>
          </cell>
          <cell r="F109" t="str">
            <v>COORDINADORA PROGRAMA FAMILIAS EN ACCION</v>
          </cell>
          <cell r="G109">
            <v>0</v>
          </cell>
          <cell r="H109">
            <v>2125</v>
          </cell>
          <cell r="I109">
            <v>4000000</v>
          </cell>
          <cell r="J109">
            <v>4000000</v>
          </cell>
          <cell r="K109">
            <v>38077</v>
          </cell>
          <cell r="M109">
            <v>4000000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4000000</v>
          </cell>
        </row>
        <row r="110">
          <cell r="A110">
            <v>41535087</v>
          </cell>
          <cell r="B110" t="str">
            <v>TUSNELDA RUEDA SANDOVAL</v>
          </cell>
          <cell r="C110">
            <v>0</v>
          </cell>
          <cell r="D110" t="str">
            <v>JOVENES EN ACCION</v>
          </cell>
          <cell r="E110" t="str">
            <v>cnt</v>
          </cell>
          <cell r="F110" t="str">
            <v>COORDINADORA NACIONAL PROGRAMA JOVENES EN ACCION</v>
          </cell>
          <cell r="G110">
            <v>0</v>
          </cell>
          <cell r="H110">
            <v>2198</v>
          </cell>
          <cell r="I110">
            <v>2300000</v>
          </cell>
          <cell r="J110">
            <v>2300000</v>
          </cell>
          <cell r="K110">
            <v>37986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2300000</v>
          </cell>
          <cell r="R110">
            <v>0</v>
          </cell>
          <cell r="S110">
            <v>2300000</v>
          </cell>
        </row>
        <row r="111">
          <cell r="A111">
            <v>41576831</v>
          </cell>
          <cell r="B111" t="str">
            <v>SOFIA ESPERANZA MARIN CASTRO</v>
          </cell>
          <cell r="C111">
            <v>0</v>
          </cell>
          <cell r="D111" t="str">
            <v>JOVENES EN ACCION</v>
          </cell>
          <cell r="E111" t="str">
            <v>ops</v>
          </cell>
          <cell r="F111" t="str">
            <v>COORDINADORA NACIONAL DEL PROGRAMA JOVENES EN ACCIÓN -SENA</v>
          </cell>
          <cell r="G111">
            <v>0</v>
          </cell>
          <cell r="H111">
            <v>20030844</v>
          </cell>
          <cell r="I111">
            <v>3000000</v>
          </cell>
          <cell r="J111">
            <v>3000000</v>
          </cell>
          <cell r="K111">
            <v>37983</v>
          </cell>
          <cell r="M111">
            <v>3000000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3000000</v>
          </cell>
        </row>
        <row r="112">
          <cell r="A112">
            <v>41634261</v>
          </cell>
          <cell r="B112" t="str">
            <v>MARIA LUISA MUÑOZ MEJIA</v>
          </cell>
          <cell r="C112" t="str">
            <v xml:space="preserve"> CUNDINAMARCA ucr</v>
          </cell>
          <cell r="D112" t="str">
            <v>FAMILIAS EN ACCION</v>
          </cell>
          <cell r="E112" t="str">
            <v>cnt</v>
          </cell>
          <cell r="F112" t="str">
            <v>COORDINADORA PROGRAMA FAMILIAS EN ACCION</v>
          </cell>
          <cell r="G112">
            <v>0</v>
          </cell>
          <cell r="H112">
            <v>2126</v>
          </cell>
          <cell r="I112">
            <v>3000000</v>
          </cell>
          <cell r="J112">
            <v>3000000</v>
          </cell>
          <cell r="K112">
            <v>38077</v>
          </cell>
          <cell r="M112">
            <v>0</v>
          </cell>
          <cell r="N112">
            <v>0</v>
          </cell>
          <cell r="O112">
            <v>3000000</v>
          </cell>
          <cell r="P112">
            <v>0</v>
          </cell>
          <cell r="Q112">
            <v>0</v>
          </cell>
          <cell r="R112">
            <v>0</v>
          </cell>
          <cell r="S112">
            <v>3000000</v>
          </cell>
        </row>
        <row r="113">
          <cell r="A113">
            <v>41639167</v>
          </cell>
          <cell r="B113" t="str">
            <v>JUDITH UPEGUI ACOSTA</v>
          </cell>
          <cell r="C113" t="str">
            <v>BOGOTA</v>
          </cell>
          <cell r="D113" t="str">
            <v>DESARROLLO ALTERNATIVO</v>
          </cell>
          <cell r="E113" t="str">
            <v>cnt</v>
          </cell>
          <cell r="F113" t="str">
            <v>COORDINADOR DE LA UNIDAD DE DESARROLLO TECNICO Y SOCIAL DEL PROGRAMA DESARROLLO ALTERNATIVO</v>
          </cell>
          <cell r="G113" t="str">
            <v xml:space="preserve">CONSEJERIA PARA EL PLAN COLOMBIA </v>
          </cell>
          <cell r="H113">
            <v>2319</v>
          </cell>
          <cell r="I113">
            <v>1500000</v>
          </cell>
          <cell r="J113">
            <v>1500000</v>
          </cell>
          <cell r="K113">
            <v>38077</v>
          </cell>
          <cell r="M113">
            <v>1500000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1500000</v>
          </cell>
        </row>
        <row r="114">
          <cell r="A114">
            <v>41657127</v>
          </cell>
          <cell r="B114" t="str">
            <v>NOHORA MIRYAM GARCIA DE BOJACA</v>
          </cell>
          <cell r="C114">
            <v>0</v>
          </cell>
          <cell r="D114" t="str">
            <v>JOVENES EN ACCION</v>
          </cell>
          <cell r="E114" t="str">
            <v>cnt</v>
          </cell>
          <cell r="F114" t="str">
            <v>COORDINADORA NACIONAL PROGRAMA JOVENES EN ACCION</v>
          </cell>
          <cell r="G114">
            <v>0</v>
          </cell>
          <cell r="H114">
            <v>2181</v>
          </cell>
          <cell r="I114">
            <v>2300000</v>
          </cell>
          <cell r="J114">
            <v>2300000</v>
          </cell>
          <cell r="K114">
            <v>37986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2300000</v>
          </cell>
          <cell r="R114">
            <v>0</v>
          </cell>
          <cell r="S114">
            <v>2300000</v>
          </cell>
        </row>
        <row r="115">
          <cell r="A115">
            <v>41683359</v>
          </cell>
          <cell r="B115" t="str">
            <v>MARTHA PINZON SHNEIDER</v>
          </cell>
          <cell r="C115">
            <v>0</v>
          </cell>
          <cell r="D115" t="str">
            <v>JOVENES EN ACCION</v>
          </cell>
          <cell r="E115" t="str">
            <v>cnt</v>
          </cell>
          <cell r="F115" t="str">
            <v>COORDINADORA NACIONAL PROGRAMA JOVENES EN ACCION</v>
          </cell>
          <cell r="G115">
            <v>0</v>
          </cell>
          <cell r="H115">
            <v>2195</v>
          </cell>
          <cell r="I115">
            <v>5000000</v>
          </cell>
          <cell r="J115">
            <v>5000000</v>
          </cell>
          <cell r="K115">
            <v>37986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5000000</v>
          </cell>
          <cell r="R115">
            <v>0</v>
          </cell>
          <cell r="S115">
            <v>5000000</v>
          </cell>
        </row>
        <row r="116">
          <cell r="A116">
            <v>41744452</v>
          </cell>
          <cell r="B116" t="str">
            <v>MARIA HELENA BARRERA FIGUEROA</v>
          </cell>
          <cell r="C116" t="str">
            <v>BOGOTA</v>
          </cell>
          <cell r="D116" t="str">
            <v>EMPLEO EN ACCION</v>
          </cell>
          <cell r="E116" t="str">
            <v>cnt</v>
          </cell>
          <cell r="F116" t="str">
            <v>COORDINADOR DEL PROGRAMA EMPLEO EN ACCIÓN</v>
          </cell>
          <cell r="G116">
            <v>0</v>
          </cell>
          <cell r="H116">
            <v>2273</v>
          </cell>
          <cell r="I116">
            <v>5000000</v>
          </cell>
          <cell r="J116">
            <v>5000000</v>
          </cell>
          <cell r="K116">
            <v>38077</v>
          </cell>
          <cell r="M116">
            <v>5000000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5000000</v>
          </cell>
        </row>
        <row r="117">
          <cell r="A117">
            <v>41748386</v>
          </cell>
          <cell r="B117" t="str">
            <v>MIRYAM JANNETHE GONZALEZ MAYORGA</v>
          </cell>
          <cell r="C117">
            <v>0</v>
          </cell>
          <cell r="D117" t="str">
            <v>JOVENES EN ACCION</v>
          </cell>
          <cell r="E117" t="str">
            <v>cnt</v>
          </cell>
          <cell r="F117" t="str">
            <v>COORDINADORA NACIONAL PROGRAMA JOVENES EN ACCION</v>
          </cell>
          <cell r="G117">
            <v>0</v>
          </cell>
          <cell r="H117">
            <v>2184</v>
          </cell>
          <cell r="I117">
            <v>2300000</v>
          </cell>
          <cell r="J117">
            <v>2300000</v>
          </cell>
          <cell r="K117">
            <v>38077</v>
          </cell>
          <cell r="M117">
            <v>2300000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2300000</v>
          </cell>
        </row>
        <row r="118">
          <cell r="A118">
            <v>41779560</v>
          </cell>
          <cell r="B118" t="str">
            <v>MARTHA LUCIA VILLALOBOS HERNANDEZ</v>
          </cell>
          <cell r="C118" t="str">
            <v>BOGOTA</v>
          </cell>
          <cell r="D118" t="str">
            <v>CONVENIOS DE COOPERACION TECNICA</v>
          </cell>
          <cell r="E118" t="str">
            <v>cnt</v>
          </cell>
          <cell r="F118" t="str">
            <v>COORDINADOR CONVENIOS COOPERACION TECNICA E INTERINSTITUCIONAL DEL FIP</v>
          </cell>
          <cell r="G118" t="str">
            <v xml:space="preserve">CONSEJERIA PARA EL PLAN COLOMBIA </v>
          </cell>
          <cell r="H118">
            <v>2320</v>
          </cell>
          <cell r="I118">
            <v>1500000</v>
          </cell>
          <cell r="J118">
            <v>1500000</v>
          </cell>
          <cell r="K118">
            <v>38077</v>
          </cell>
          <cell r="M118">
            <v>1500000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1500000</v>
          </cell>
        </row>
        <row r="119">
          <cell r="A119">
            <v>41798458</v>
          </cell>
          <cell r="B119" t="str">
            <v>FLOR LIBIA GONZALEZ GOMEZ</v>
          </cell>
          <cell r="C119" t="str">
            <v>BOGOTA</v>
          </cell>
          <cell r="D119" t="str">
            <v>FINANCIERA</v>
          </cell>
          <cell r="E119" t="str">
            <v>cnt</v>
          </cell>
          <cell r="F119" t="str">
            <v>ASESOR DEL PLAN COLOMBIA PARA EL AREA DE PRESUPUESTO</v>
          </cell>
          <cell r="G119" t="str">
            <v>FINANCIERA</v>
          </cell>
          <cell r="H119">
            <v>2315</v>
          </cell>
          <cell r="I119">
            <v>1500000</v>
          </cell>
          <cell r="J119">
            <v>1500000</v>
          </cell>
          <cell r="K119">
            <v>38077</v>
          </cell>
          <cell r="M119">
            <v>1500000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1500000</v>
          </cell>
        </row>
        <row r="120">
          <cell r="A120">
            <v>41901549</v>
          </cell>
          <cell r="B120" t="str">
            <v>MARIA CATALINA ARCILA ALVAREZ</v>
          </cell>
          <cell r="C120">
            <v>0</v>
          </cell>
          <cell r="D120" t="str">
            <v>VEEDURIA EXTERNA</v>
          </cell>
          <cell r="E120" t="str">
            <v>cnt</v>
          </cell>
          <cell r="F120" t="str">
            <v>COORDINADOR VEEDURIA ESPECIAL FIP</v>
          </cell>
          <cell r="G120">
            <v>0</v>
          </cell>
          <cell r="H120">
            <v>2225</v>
          </cell>
          <cell r="I120">
            <v>3800000</v>
          </cell>
          <cell r="J120">
            <v>3800000</v>
          </cell>
          <cell r="K120">
            <v>37986</v>
          </cell>
          <cell r="M120">
            <v>3800000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3800000</v>
          </cell>
        </row>
        <row r="121">
          <cell r="A121">
            <v>41916551</v>
          </cell>
          <cell r="B121" t="str">
            <v>MARIA MERCEDES OSORIO RODRIGUEZ</v>
          </cell>
          <cell r="C121">
            <v>0</v>
          </cell>
          <cell r="D121" t="str">
            <v>FINANCIERA</v>
          </cell>
          <cell r="E121" t="str">
            <v>cnt</v>
          </cell>
          <cell r="F121" t="str">
            <v xml:space="preserve">DIRECTORA FINANCIERA DEL FIP </v>
          </cell>
          <cell r="G121">
            <v>0</v>
          </cell>
          <cell r="H121">
            <v>2150</v>
          </cell>
          <cell r="I121">
            <v>4000000</v>
          </cell>
          <cell r="J121">
            <v>4000000</v>
          </cell>
          <cell r="K121">
            <v>38077</v>
          </cell>
          <cell r="M121">
            <v>4000000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4000000</v>
          </cell>
        </row>
        <row r="122">
          <cell r="A122">
            <v>41924480</v>
          </cell>
          <cell r="B122" t="str">
            <v>CLAUDIA CONSTANZA CUERVO RESTREPO</v>
          </cell>
          <cell r="C122" t="str">
            <v>UCL MANIZALES</v>
          </cell>
          <cell r="D122" t="str">
            <v>JOVENES EN ACCION</v>
          </cell>
          <cell r="E122" t="str">
            <v>cnt</v>
          </cell>
          <cell r="F122" t="str">
            <v>COORDINADORA NACIONAL PROGRAMA JOVENES EN ACCION</v>
          </cell>
          <cell r="G122">
            <v>0</v>
          </cell>
          <cell r="H122">
            <v>2178</v>
          </cell>
          <cell r="I122">
            <v>2300000</v>
          </cell>
          <cell r="J122">
            <v>2300000</v>
          </cell>
          <cell r="K122">
            <v>37986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2300000</v>
          </cell>
          <cell r="R122">
            <v>0</v>
          </cell>
          <cell r="S122">
            <v>2300000</v>
          </cell>
        </row>
        <row r="123">
          <cell r="A123">
            <v>41933199</v>
          </cell>
          <cell r="B123" t="str">
            <v>MONICA MARIA CORREA JARAMILLO</v>
          </cell>
          <cell r="C123" t="str">
            <v>BOGOTA</v>
          </cell>
          <cell r="D123" t="str">
            <v>CONVENIOS DE COOPERACION TECNICA</v>
          </cell>
          <cell r="E123" t="str">
            <v>cnt</v>
          </cell>
          <cell r="F123" t="str">
            <v>COORDIANDOR DE CONVENIOS DE COOPERACIÓN TÉCNICA INTERNACIONAL E INTERINSTITUCIONALES DEL PLAN COLOMBIA</v>
          </cell>
          <cell r="G123" t="str">
            <v>ALTA CONSEJERIA PARA EL PLAN COLOMBIA</v>
          </cell>
          <cell r="H123">
            <v>2251</v>
          </cell>
          <cell r="I123">
            <v>2500000</v>
          </cell>
          <cell r="J123">
            <v>2500000</v>
          </cell>
          <cell r="K123">
            <v>38077</v>
          </cell>
          <cell r="M123">
            <v>2500000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2500000</v>
          </cell>
        </row>
        <row r="124">
          <cell r="A124">
            <v>41938991</v>
          </cell>
          <cell r="B124" t="str">
            <v>MARIA JULIANA PALACIO URIBE</v>
          </cell>
          <cell r="C124">
            <v>0</v>
          </cell>
          <cell r="D124" t="str">
            <v>JURIDICA</v>
          </cell>
          <cell r="E124" t="str">
            <v>cnt</v>
          </cell>
          <cell r="F124" t="str">
            <v>DIRECTORA OFICINA JURIDICA DEL FIP</v>
          </cell>
          <cell r="G124">
            <v>0</v>
          </cell>
          <cell r="H124">
            <v>2212</v>
          </cell>
          <cell r="I124">
            <v>3500000</v>
          </cell>
          <cell r="J124">
            <v>3500000</v>
          </cell>
          <cell r="K124">
            <v>37986</v>
          </cell>
          <cell r="M124">
            <v>3500000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3500000</v>
          </cell>
        </row>
        <row r="125">
          <cell r="A125">
            <v>42782475</v>
          </cell>
          <cell r="B125" t="str">
            <v>GLORIA LUCIA TABORDA AREIZA</v>
          </cell>
          <cell r="C125" t="str">
            <v>UCR ANTIOQUIA</v>
          </cell>
          <cell r="D125" t="str">
            <v>FAMILIAS EN ACCION</v>
          </cell>
          <cell r="E125" t="str">
            <v>cnt</v>
          </cell>
          <cell r="F125" t="str">
            <v>COORDINADORA PROGRAMA FAMILIAS EN ACCION</v>
          </cell>
          <cell r="G125">
            <v>0</v>
          </cell>
          <cell r="H125">
            <v>2258</v>
          </cell>
          <cell r="I125">
            <v>3400000</v>
          </cell>
          <cell r="J125">
            <v>3400000</v>
          </cell>
          <cell r="K125">
            <v>38077</v>
          </cell>
          <cell r="M125">
            <v>0</v>
          </cell>
          <cell r="N125">
            <v>0</v>
          </cell>
          <cell r="O125">
            <v>3400000</v>
          </cell>
          <cell r="P125">
            <v>0</v>
          </cell>
          <cell r="Q125">
            <v>0</v>
          </cell>
          <cell r="R125">
            <v>0</v>
          </cell>
          <cell r="S125">
            <v>3400000</v>
          </cell>
        </row>
        <row r="126">
          <cell r="A126">
            <v>42876907</v>
          </cell>
          <cell r="B126" t="str">
            <v>MARIA TERESA HERNANDEZ RAMIREZ</v>
          </cell>
          <cell r="C126">
            <v>0</v>
          </cell>
          <cell r="D126" t="str">
            <v>COMUNICACIONES</v>
          </cell>
          <cell r="E126" t="str">
            <v>cnt</v>
          </cell>
          <cell r="F126" t="str">
            <v>ASESORA DE COMUNICACIONES PLAN COLOMBIA</v>
          </cell>
          <cell r="G126">
            <v>0</v>
          </cell>
          <cell r="H126">
            <v>1026</v>
          </cell>
          <cell r="I126">
            <v>5000000</v>
          </cell>
          <cell r="J126">
            <v>5000000</v>
          </cell>
          <cell r="K126">
            <v>38077</v>
          </cell>
          <cell r="M126">
            <v>5000000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5000000</v>
          </cell>
        </row>
        <row r="127">
          <cell r="A127">
            <v>42890504</v>
          </cell>
          <cell r="B127" t="str">
            <v>GABRIELA GIRALDO CEBALLOS</v>
          </cell>
          <cell r="C127" t="str">
            <v>GERENCIA TECNICA</v>
          </cell>
          <cell r="D127" t="str">
            <v>FAMILIAS GUARDABOSQUES</v>
          </cell>
          <cell r="E127" t="str">
            <v>cnt</v>
          </cell>
          <cell r="F127" t="str">
            <v>COORDINADORA DE FAMILIAS GUARDABOSQUES DEL FIP</v>
          </cell>
          <cell r="G127">
            <v>0</v>
          </cell>
          <cell r="H127">
            <v>2253</v>
          </cell>
          <cell r="I127">
            <v>3500000</v>
          </cell>
          <cell r="J127">
            <v>3500000</v>
          </cell>
          <cell r="K127">
            <v>38077</v>
          </cell>
          <cell r="M127">
            <v>3500000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3500000</v>
          </cell>
        </row>
        <row r="128">
          <cell r="A128">
            <v>42961139</v>
          </cell>
          <cell r="B128" t="str">
            <v>GLORIA ST}ELLA GARCIA PORRAS</v>
          </cell>
          <cell r="C128">
            <v>0</v>
          </cell>
          <cell r="D128" t="str">
            <v>SISTEMAS</v>
          </cell>
          <cell r="E128" t="str">
            <v>cnt</v>
          </cell>
          <cell r="F128" t="str">
            <v>COORDINADOR SISTEMAS</v>
          </cell>
          <cell r="G128">
            <v>0</v>
          </cell>
          <cell r="H128">
            <v>1034</v>
          </cell>
          <cell r="I128">
            <v>4000000</v>
          </cell>
          <cell r="J128">
            <v>4000000</v>
          </cell>
          <cell r="K128">
            <v>38077</v>
          </cell>
          <cell r="M128">
            <v>4000000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4000000</v>
          </cell>
        </row>
        <row r="129">
          <cell r="A129">
            <v>45446338</v>
          </cell>
          <cell r="B129" t="str">
            <v>DORIS ZULUAGA TINOCO</v>
          </cell>
          <cell r="C129" t="str">
            <v>UCL CARTAGENA</v>
          </cell>
          <cell r="D129" t="str">
            <v>JOVENES EN ACCION</v>
          </cell>
          <cell r="E129" t="str">
            <v>cnt</v>
          </cell>
          <cell r="F129" t="str">
            <v>COORDINADORA NACIONAL PROGRAMA JOVENES EN ACCION</v>
          </cell>
          <cell r="G129">
            <v>0</v>
          </cell>
          <cell r="H129">
            <v>2204</v>
          </cell>
          <cell r="I129">
            <v>2300000</v>
          </cell>
          <cell r="J129">
            <v>2300000</v>
          </cell>
          <cell r="K129">
            <v>37986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2300000</v>
          </cell>
          <cell r="R129">
            <v>0</v>
          </cell>
          <cell r="S129">
            <v>2300000</v>
          </cell>
        </row>
        <row r="130">
          <cell r="A130">
            <v>46351362</v>
          </cell>
          <cell r="B130" t="str">
            <v>FANNY NUBIA GONZALEZ MORENO</v>
          </cell>
          <cell r="C130" t="str">
            <v>BOGOTA</v>
          </cell>
          <cell r="D130" t="str">
            <v>DESARROLLO ALTERNATIVO</v>
          </cell>
          <cell r="E130" t="str">
            <v>ops</v>
          </cell>
          <cell r="F130" t="str">
            <v>Coordinadora Programa Desarrollo Alternativo</v>
          </cell>
          <cell r="G130">
            <v>0</v>
          </cell>
          <cell r="H130">
            <v>20030836</v>
          </cell>
          <cell r="I130">
            <v>1800000</v>
          </cell>
          <cell r="J130">
            <v>1800000</v>
          </cell>
          <cell r="K130">
            <v>37986</v>
          </cell>
          <cell r="M130">
            <v>1800000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1800000</v>
          </cell>
        </row>
        <row r="131">
          <cell r="A131">
            <v>46357953</v>
          </cell>
          <cell r="B131" t="str">
            <v>MARTHA LILIA MORA MORENO</v>
          </cell>
          <cell r="C131">
            <v>0</v>
          </cell>
          <cell r="D131" t="str">
            <v>FINANCIERA</v>
          </cell>
          <cell r="E131" t="str">
            <v>cnt</v>
          </cell>
          <cell r="F131" t="str">
            <v xml:space="preserve">DIRECTORA FINANCIERA DEL FIP </v>
          </cell>
          <cell r="G131">
            <v>0</v>
          </cell>
          <cell r="H131">
            <v>2149</v>
          </cell>
          <cell r="I131">
            <v>1500000</v>
          </cell>
          <cell r="J131">
            <v>1500000</v>
          </cell>
          <cell r="K131">
            <v>38077</v>
          </cell>
          <cell r="M131">
            <v>1500000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1500000</v>
          </cell>
        </row>
        <row r="132">
          <cell r="A132">
            <v>46364262</v>
          </cell>
          <cell r="B132" t="str">
            <v>RITA HERNANDEZ MORENO</v>
          </cell>
          <cell r="C132">
            <v>0</v>
          </cell>
          <cell r="D132" t="str">
            <v>FAMILIAS EN ACCION</v>
          </cell>
          <cell r="E132" t="str">
            <v>cnt</v>
          </cell>
          <cell r="F132" t="str">
            <v>COORDINADORA PROGRAMA FAMILIAS EN ACCION</v>
          </cell>
          <cell r="G132">
            <v>0</v>
          </cell>
          <cell r="H132">
            <v>2116</v>
          </cell>
          <cell r="I132">
            <v>1000000</v>
          </cell>
          <cell r="J132">
            <v>1000000</v>
          </cell>
          <cell r="K132">
            <v>38077</v>
          </cell>
          <cell r="M132">
            <v>1000000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1000000</v>
          </cell>
        </row>
        <row r="133">
          <cell r="A133">
            <v>49690930</v>
          </cell>
          <cell r="B133" t="str">
            <v>MARTHA CECILIA PINILLA WADNIPAR</v>
          </cell>
          <cell r="C133">
            <v>0</v>
          </cell>
          <cell r="D133" t="str">
            <v>ARCHIVO - DAPR</v>
          </cell>
          <cell r="E133" t="str">
            <v>cnt</v>
          </cell>
          <cell r="F133" t="str">
            <v>ASESORA DEL PLAN COLOMBIA</v>
          </cell>
          <cell r="G133">
            <v>0</v>
          </cell>
          <cell r="H133">
            <v>2073</v>
          </cell>
          <cell r="I133">
            <v>1000000</v>
          </cell>
          <cell r="J133">
            <v>1000000</v>
          </cell>
          <cell r="K133">
            <v>38077</v>
          </cell>
          <cell r="M133">
            <v>1000000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1000000</v>
          </cell>
        </row>
        <row r="134">
          <cell r="A134">
            <v>51571477</v>
          </cell>
          <cell r="B134" t="str">
            <v>LUZ MARINA MARIN SALAMANCA</v>
          </cell>
          <cell r="C134">
            <v>0</v>
          </cell>
          <cell r="D134" t="str">
            <v>ADMINISTRATIVA</v>
          </cell>
          <cell r="E134" t="str">
            <v>cnt</v>
          </cell>
          <cell r="F134" t="str">
            <v>COORDINADOR ADMINISTRATIVO FIP</v>
          </cell>
          <cell r="G134">
            <v>0</v>
          </cell>
          <cell r="H134">
            <v>1015</v>
          </cell>
          <cell r="I134">
            <v>1500000</v>
          </cell>
          <cell r="J134">
            <v>1500000</v>
          </cell>
          <cell r="K134">
            <v>38077</v>
          </cell>
          <cell r="M134">
            <v>1500000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1500000</v>
          </cell>
        </row>
        <row r="135">
          <cell r="A135">
            <v>51585657</v>
          </cell>
          <cell r="B135" t="str">
            <v>JEANETH GARZON URREA</v>
          </cell>
          <cell r="C135">
            <v>0</v>
          </cell>
          <cell r="D135" t="str">
            <v>FINANCIERA</v>
          </cell>
          <cell r="E135" t="str">
            <v>cnt</v>
          </cell>
          <cell r="F135" t="str">
            <v>COORDINADOR DE TESORERIA FIP</v>
          </cell>
          <cell r="G135">
            <v>0</v>
          </cell>
          <cell r="H135">
            <v>1044</v>
          </cell>
          <cell r="I135">
            <v>2000000</v>
          </cell>
          <cell r="J135">
            <v>2000000</v>
          </cell>
          <cell r="K135">
            <v>38077</v>
          </cell>
          <cell r="M135">
            <v>2000000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2000000</v>
          </cell>
        </row>
        <row r="136">
          <cell r="A136">
            <v>51586050</v>
          </cell>
          <cell r="B136" t="str">
            <v>SONIA CADENA GONZALEZ</v>
          </cell>
          <cell r="C136">
            <v>0</v>
          </cell>
          <cell r="D136" t="str">
            <v>COMUNICACIONES</v>
          </cell>
          <cell r="E136" t="str">
            <v>cnt</v>
          </cell>
          <cell r="F136" t="str">
            <v>ASESORA DE COMUNICACIONES PLAN COLOMBIA</v>
          </cell>
          <cell r="G136">
            <v>0</v>
          </cell>
          <cell r="H136">
            <v>1025</v>
          </cell>
          <cell r="I136">
            <v>1500000</v>
          </cell>
          <cell r="J136">
            <v>1500000</v>
          </cell>
          <cell r="K136">
            <v>38077</v>
          </cell>
          <cell r="M136">
            <v>1500000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1500000</v>
          </cell>
        </row>
        <row r="137">
          <cell r="A137">
            <v>51586716</v>
          </cell>
          <cell r="B137" t="str">
            <v>RUTH MILADY CASTAÑEDA SALCEDO</v>
          </cell>
          <cell r="C137">
            <v>0</v>
          </cell>
          <cell r="D137" t="str">
            <v>FAMILIAS EN ACCION</v>
          </cell>
          <cell r="E137" t="str">
            <v>cnt</v>
          </cell>
          <cell r="F137" t="str">
            <v>COORDINADORA PROGRAMA FAMILIAS EN ACCION</v>
          </cell>
          <cell r="G137">
            <v>0</v>
          </cell>
          <cell r="H137">
            <v>2104</v>
          </cell>
          <cell r="I137">
            <v>1000000</v>
          </cell>
          <cell r="J137">
            <v>1000000</v>
          </cell>
          <cell r="K137">
            <v>38077</v>
          </cell>
          <cell r="M137">
            <v>1000000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1000000</v>
          </cell>
        </row>
        <row r="138">
          <cell r="A138">
            <v>51594335</v>
          </cell>
          <cell r="B138" t="str">
            <v>CLARA INES BELTRAN PARRADO</v>
          </cell>
          <cell r="C138" t="str">
            <v>BOGOTA</v>
          </cell>
          <cell r="D138" t="str">
            <v>FAMILIAS GUARDABOSQUES</v>
          </cell>
          <cell r="E138" t="str">
            <v>cnt</v>
          </cell>
          <cell r="F138" t="str">
            <v>COORDINADOR PROGRAMA DESARROLLO ALTERNATIVO</v>
          </cell>
          <cell r="G138" t="str">
            <v>PROGRAMA DESARROLLO ALTERNATIVO</v>
          </cell>
          <cell r="H138">
            <v>2317</v>
          </cell>
          <cell r="I138">
            <v>1500000</v>
          </cell>
          <cell r="J138">
            <v>1500000</v>
          </cell>
          <cell r="K138">
            <v>38077</v>
          </cell>
          <cell r="M138">
            <v>1500000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1500000</v>
          </cell>
        </row>
        <row r="139">
          <cell r="A139">
            <v>51594644</v>
          </cell>
          <cell r="B139" t="str">
            <v>MIREYA SILVA PRIETO</v>
          </cell>
          <cell r="C139">
            <v>0</v>
          </cell>
          <cell r="D139" t="str">
            <v>JOVENES EN ACCION</v>
          </cell>
          <cell r="E139" t="str">
            <v>cnt</v>
          </cell>
          <cell r="F139" t="str">
            <v>COORDINADORA NACIONAL PROGRAMA JOVENES EN ACCION</v>
          </cell>
          <cell r="G139">
            <v>0</v>
          </cell>
          <cell r="H139">
            <v>2200</v>
          </cell>
          <cell r="I139">
            <v>3500000</v>
          </cell>
          <cell r="J139">
            <v>3500000</v>
          </cell>
          <cell r="K139">
            <v>38077</v>
          </cell>
          <cell r="M139">
            <v>3500000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3500000</v>
          </cell>
        </row>
        <row r="140">
          <cell r="A140">
            <v>51641322</v>
          </cell>
          <cell r="B140" t="str">
            <v>PILAR BEIRA SILVA</v>
          </cell>
          <cell r="C140">
            <v>0</v>
          </cell>
          <cell r="D140" t="str">
            <v>FAMILIAS EN ACCION</v>
          </cell>
          <cell r="E140" t="str">
            <v>cnt</v>
          </cell>
          <cell r="F140" t="str">
            <v>COORDINADORA PROGRAMA FAMILIAS EN ACCION</v>
          </cell>
          <cell r="G140">
            <v>0</v>
          </cell>
          <cell r="H140">
            <v>2100</v>
          </cell>
          <cell r="I140">
            <v>4000000</v>
          </cell>
          <cell r="J140">
            <v>4000000</v>
          </cell>
          <cell r="K140">
            <v>38077</v>
          </cell>
          <cell r="M140">
            <v>4000000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4000000</v>
          </cell>
        </row>
        <row r="141">
          <cell r="A141">
            <v>51663097</v>
          </cell>
          <cell r="B141" t="str">
            <v>NOHORA SUSANA GARZON MARTA</v>
          </cell>
          <cell r="C141">
            <v>0</v>
          </cell>
          <cell r="D141" t="str">
            <v>FAMILIAS EN ACCION</v>
          </cell>
          <cell r="E141" t="str">
            <v>cnt</v>
          </cell>
          <cell r="F141" t="str">
            <v>COORDINADORA PROGRAMA FAMILIAS EN ACCION</v>
          </cell>
          <cell r="G141">
            <v>0</v>
          </cell>
          <cell r="H141">
            <v>2112</v>
          </cell>
          <cell r="I141">
            <v>5000000</v>
          </cell>
          <cell r="J141">
            <v>5000000</v>
          </cell>
          <cell r="K141">
            <v>38077</v>
          </cell>
          <cell r="M141">
            <v>5000000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5000000</v>
          </cell>
        </row>
        <row r="142">
          <cell r="A142">
            <v>51669921</v>
          </cell>
          <cell r="B142" t="str">
            <v>BERTHA EUFROCINA ZAMORA CORONADO</v>
          </cell>
          <cell r="C142">
            <v>0</v>
          </cell>
          <cell r="D142" t="str">
            <v>FINANCIERA</v>
          </cell>
          <cell r="E142" t="str">
            <v>cnt</v>
          </cell>
          <cell r="F142" t="str">
            <v>CONTADOR DEL FIP</v>
          </cell>
          <cell r="G142">
            <v>0</v>
          </cell>
          <cell r="H142">
            <v>2156</v>
          </cell>
          <cell r="I142">
            <v>4500000</v>
          </cell>
          <cell r="J142">
            <v>4500000</v>
          </cell>
          <cell r="K142">
            <v>38077</v>
          </cell>
          <cell r="M142">
            <v>4500000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4500000</v>
          </cell>
        </row>
        <row r="143">
          <cell r="A143">
            <v>51675476</v>
          </cell>
          <cell r="B143" t="str">
            <v>YANETH PRIETO FORERO</v>
          </cell>
          <cell r="C143" t="str">
            <v>BOGOTA</v>
          </cell>
          <cell r="D143" t="str">
            <v>FINANCIERA - GRUPO ESTONE</v>
          </cell>
          <cell r="E143" t="str">
            <v>ops</v>
          </cell>
          <cell r="F143" t="str">
            <v>Asesor Financiero FIP - Area de Contabilidad</v>
          </cell>
          <cell r="G143" t="str">
            <v>FINANCIERA - GRUPO ESTONE</v>
          </cell>
          <cell r="H143">
            <v>20030812</v>
          </cell>
          <cell r="I143">
            <v>2500000</v>
          </cell>
          <cell r="J143">
            <v>2500000</v>
          </cell>
          <cell r="K143">
            <v>37986</v>
          </cell>
          <cell r="M143">
            <v>2500000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2500000</v>
          </cell>
        </row>
        <row r="144">
          <cell r="A144">
            <v>51683622</v>
          </cell>
          <cell r="B144" t="str">
            <v>AHIDA JANETH BARRAGAN MARTINEZ</v>
          </cell>
          <cell r="C144">
            <v>0</v>
          </cell>
          <cell r="D144" t="str">
            <v>FAMILIAS EN ACCION</v>
          </cell>
          <cell r="E144" t="str">
            <v>cnt</v>
          </cell>
          <cell r="F144" t="str">
            <v>COORDINADORA PROGRAMA FAMILIAS EN ACCION</v>
          </cell>
          <cell r="G144">
            <v>0</v>
          </cell>
          <cell r="H144">
            <v>2097</v>
          </cell>
          <cell r="I144">
            <v>5000000</v>
          </cell>
          <cell r="J144">
            <v>5000000</v>
          </cell>
          <cell r="K144">
            <v>38077</v>
          </cell>
          <cell r="M144">
            <v>5000000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5000000</v>
          </cell>
        </row>
        <row r="145">
          <cell r="A145">
            <v>51693674</v>
          </cell>
          <cell r="B145" t="str">
            <v>RUTH NIETO ARIAS</v>
          </cell>
          <cell r="C145" t="str">
            <v>BOGOTA</v>
          </cell>
          <cell r="D145" t="str">
            <v>PLANEACION</v>
          </cell>
          <cell r="E145" t="str">
            <v>cnt</v>
          </cell>
          <cell r="F145" t="str">
            <v>COORDINADOR DE LA OFICINA DE PLANEACIÓN DE LA CONSEJERIA PARA EL PLAN COLOMBIA</v>
          </cell>
          <cell r="G145">
            <v>0</v>
          </cell>
          <cell r="H145">
            <v>2271</v>
          </cell>
          <cell r="I145">
            <v>2500000</v>
          </cell>
          <cell r="J145">
            <v>2500000</v>
          </cell>
          <cell r="K145">
            <v>38077</v>
          </cell>
          <cell r="M145">
            <v>2500000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2500000</v>
          </cell>
        </row>
        <row r="146">
          <cell r="A146">
            <v>51713015</v>
          </cell>
          <cell r="B146" t="str">
            <v>MARIA MAGDALENA RODRIGUEZ AMAYA</v>
          </cell>
          <cell r="C146">
            <v>0</v>
          </cell>
          <cell r="D146" t="str">
            <v>FINANCIERA</v>
          </cell>
          <cell r="E146" t="str">
            <v>cnt</v>
          </cell>
          <cell r="F146" t="str">
            <v>CONTADOR DEL FIP</v>
          </cell>
          <cell r="G146">
            <v>0</v>
          </cell>
          <cell r="H146">
            <v>2153</v>
          </cell>
          <cell r="I146">
            <v>2000000</v>
          </cell>
          <cell r="J146">
            <v>2000000</v>
          </cell>
          <cell r="K146">
            <v>38077</v>
          </cell>
          <cell r="M146">
            <v>2000000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2000000</v>
          </cell>
        </row>
        <row r="147">
          <cell r="A147">
            <v>51726520</v>
          </cell>
          <cell r="B147" t="str">
            <v>OMAYRA HOYOS ROJAS</v>
          </cell>
          <cell r="C147">
            <v>0</v>
          </cell>
          <cell r="D147" t="str">
            <v>FAMILIAS EN ACCION</v>
          </cell>
          <cell r="E147" t="str">
            <v>cnt</v>
          </cell>
          <cell r="F147" t="str">
            <v>COORDINADORA PROGRAMA FAMILIAS EN ACCION</v>
          </cell>
          <cell r="G147">
            <v>0</v>
          </cell>
          <cell r="H147">
            <v>2117</v>
          </cell>
          <cell r="I147">
            <v>2000000</v>
          </cell>
          <cell r="J147">
            <v>2000000</v>
          </cell>
          <cell r="K147">
            <v>38077</v>
          </cell>
          <cell r="M147">
            <v>2000000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2000000</v>
          </cell>
        </row>
        <row r="148">
          <cell r="A148">
            <v>51736258</v>
          </cell>
          <cell r="B148" t="str">
            <v>LUZ MARINA SALAZAR TRUJILLO</v>
          </cell>
          <cell r="C148">
            <v>0</v>
          </cell>
          <cell r="D148" t="str">
            <v>JURIDICA</v>
          </cell>
          <cell r="E148" t="str">
            <v>cnt</v>
          </cell>
          <cell r="F148" t="str">
            <v>DIRECTORA OFICINA JURIDICA DEL FIP</v>
          </cell>
          <cell r="G148">
            <v>0</v>
          </cell>
          <cell r="H148">
            <v>2205</v>
          </cell>
          <cell r="I148">
            <v>1600000</v>
          </cell>
          <cell r="J148">
            <v>1600000</v>
          </cell>
          <cell r="K148">
            <v>38077</v>
          </cell>
          <cell r="M148">
            <v>1600000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1600000</v>
          </cell>
        </row>
        <row r="149">
          <cell r="A149">
            <v>51787454</v>
          </cell>
          <cell r="B149" t="str">
            <v>CLAUDIA LEONOR LEON MORENO</v>
          </cell>
          <cell r="C149">
            <v>0</v>
          </cell>
          <cell r="D149" t="str">
            <v>FAMILIAS EN ACCION</v>
          </cell>
          <cell r="E149" t="str">
            <v>cnt</v>
          </cell>
          <cell r="F149" t="str">
            <v>COORDINADORA PROGRAMA FAMILIAS EN ACCION</v>
          </cell>
          <cell r="G149">
            <v>0</v>
          </cell>
          <cell r="H149">
            <v>2120</v>
          </cell>
          <cell r="I149">
            <v>4000000</v>
          </cell>
          <cell r="J149">
            <v>4000000</v>
          </cell>
          <cell r="K149">
            <v>38077</v>
          </cell>
          <cell r="M149">
            <v>4000000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4000000</v>
          </cell>
        </row>
        <row r="150">
          <cell r="A150">
            <v>51798112</v>
          </cell>
          <cell r="B150" t="str">
            <v>ELIZABETH TORRES NAVAS</v>
          </cell>
          <cell r="C150" t="str">
            <v>FAMILIAS EN ACCION</v>
          </cell>
          <cell r="D150" t="str">
            <v>FAMILIAS EN ACCION</v>
          </cell>
          <cell r="E150" t="str">
            <v>cnt</v>
          </cell>
          <cell r="F150" t="str">
            <v>COORDINADORA PROGRAMA FAMILIAS EN ACCION</v>
          </cell>
          <cell r="G150">
            <v>0</v>
          </cell>
          <cell r="H150">
            <v>2137</v>
          </cell>
          <cell r="I150">
            <v>3000000</v>
          </cell>
          <cell r="J150">
            <v>3000000</v>
          </cell>
          <cell r="K150">
            <v>38077</v>
          </cell>
          <cell r="M150">
            <v>3000000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3000000</v>
          </cell>
        </row>
        <row r="151">
          <cell r="A151">
            <v>51851424</v>
          </cell>
          <cell r="B151" t="str">
            <v>NIDIA AMPARO TORRADO RODRIGUEZ</v>
          </cell>
          <cell r="C151">
            <v>0</v>
          </cell>
          <cell r="D151" t="str">
            <v>FINANCIERA</v>
          </cell>
          <cell r="E151" t="str">
            <v>cnt</v>
          </cell>
          <cell r="F151" t="str">
            <v>TESORERO DEL FIP</v>
          </cell>
          <cell r="G151">
            <v>0</v>
          </cell>
          <cell r="H151">
            <v>2155</v>
          </cell>
          <cell r="I151">
            <v>1500000</v>
          </cell>
          <cell r="J151">
            <v>1500000</v>
          </cell>
          <cell r="K151">
            <v>38077</v>
          </cell>
          <cell r="M151">
            <v>1500000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1500000</v>
          </cell>
        </row>
        <row r="152">
          <cell r="A152">
            <v>51854863</v>
          </cell>
          <cell r="B152" t="str">
            <v>LUCIA ESTHER RODRIGUEZ MOJICA</v>
          </cell>
          <cell r="C152">
            <v>0</v>
          </cell>
          <cell r="D152" t="str">
            <v>DESARROLLO ALTERNATIVO</v>
          </cell>
          <cell r="E152" t="str">
            <v>cnt</v>
          </cell>
          <cell r="F152" t="str">
            <v>GERENTE TECNICO FIP O QUIEN ESTE DESIGNE</v>
          </cell>
          <cell r="G152">
            <v>0</v>
          </cell>
          <cell r="H152">
            <v>1005</v>
          </cell>
          <cell r="I152">
            <v>3700000</v>
          </cell>
          <cell r="J152">
            <v>3700000</v>
          </cell>
          <cell r="K152">
            <v>38077</v>
          </cell>
          <cell r="M152">
            <v>3700000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3700000</v>
          </cell>
        </row>
        <row r="153">
          <cell r="A153">
            <v>51857299</v>
          </cell>
          <cell r="B153" t="str">
            <v>EMMA STELLA GALAN GONZALEZ</v>
          </cell>
          <cell r="C153">
            <v>0</v>
          </cell>
          <cell r="D153" t="str">
            <v>FINANCIERA</v>
          </cell>
          <cell r="E153" t="str">
            <v>cnt</v>
          </cell>
          <cell r="F153" t="str">
            <v>DIRECTOR FINANCIERO FIP</v>
          </cell>
          <cell r="G153">
            <v>0</v>
          </cell>
          <cell r="H153">
            <v>1041</v>
          </cell>
          <cell r="I153">
            <v>4000000</v>
          </cell>
          <cell r="J153">
            <v>4000000</v>
          </cell>
          <cell r="K153">
            <v>38077</v>
          </cell>
          <cell r="M153">
            <v>4000000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4000000</v>
          </cell>
        </row>
        <row r="154">
          <cell r="A154">
            <v>51906785</v>
          </cell>
          <cell r="B154" t="str">
            <v>LUZ DARY GONZALEZ POVEDA</v>
          </cell>
          <cell r="C154">
            <v>0</v>
          </cell>
          <cell r="D154" t="str">
            <v>ARCHIVO - DAPR</v>
          </cell>
          <cell r="E154" t="str">
            <v>cnt</v>
          </cell>
          <cell r="F154" t="str">
            <v>COORDINADOR ADMINISTRATIVO FIP</v>
          </cell>
          <cell r="G154">
            <v>0</v>
          </cell>
          <cell r="H154">
            <v>1022</v>
          </cell>
          <cell r="I154">
            <v>1000000</v>
          </cell>
          <cell r="J154">
            <v>1000000</v>
          </cell>
          <cell r="K154">
            <v>38077</v>
          </cell>
          <cell r="M154">
            <v>1000000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1000000</v>
          </cell>
        </row>
        <row r="155">
          <cell r="A155">
            <v>51922658</v>
          </cell>
          <cell r="B155" t="str">
            <v>LUZ JEANNETH RAMIREZ SILVA</v>
          </cell>
          <cell r="C155" t="str">
            <v>BOGOTA</v>
          </cell>
          <cell r="D155" t="str">
            <v>COMUNICACIONES</v>
          </cell>
          <cell r="E155" t="str">
            <v>ops</v>
          </cell>
          <cell r="F155" t="str">
            <v>Asesora  FIP - Directora de Comunicaciones Plan Colombia</v>
          </cell>
          <cell r="G155">
            <v>0</v>
          </cell>
          <cell r="H155">
            <v>20030819</v>
          </cell>
          <cell r="I155">
            <v>2000000</v>
          </cell>
          <cell r="J155">
            <v>2000000</v>
          </cell>
          <cell r="K155">
            <v>37986</v>
          </cell>
          <cell r="M155">
            <v>2000000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2000000</v>
          </cell>
        </row>
        <row r="156">
          <cell r="A156">
            <v>51941702</v>
          </cell>
          <cell r="B156" t="str">
            <v>CLAUDIA CRISTINA CABRERA FIGUEREDO</v>
          </cell>
          <cell r="C156">
            <v>0</v>
          </cell>
          <cell r="D156" t="str">
            <v>FINANCIERA</v>
          </cell>
          <cell r="E156" t="str">
            <v>cnt</v>
          </cell>
          <cell r="F156" t="str">
            <v>DIRECTOR FINANCIERO FIP</v>
          </cell>
          <cell r="G156">
            <v>0</v>
          </cell>
          <cell r="H156">
            <v>1039</v>
          </cell>
          <cell r="I156">
            <v>4500000</v>
          </cell>
          <cell r="J156">
            <v>4500000</v>
          </cell>
          <cell r="K156">
            <v>38077</v>
          </cell>
          <cell r="M156">
            <v>4500000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4500000</v>
          </cell>
        </row>
        <row r="157">
          <cell r="A157">
            <v>51971754</v>
          </cell>
          <cell r="B157" t="str">
            <v>MIRYAM CECILIA CASTELLANOS GONZALEZ</v>
          </cell>
          <cell r="C157" t="str">
            <v>BOGOTA</v>
          </cell>
          <cell r="D157" t="str">
            <v>FAMILIAS GUARDABOSQUES</v>
          </cell>
          <cell r="E157" t="str">
            <v>cnt</v>
          </cell>
          <cell r="F157" t="str">
            <v>COORDINADOR PROGRAMA FAMILIAS GUARDABOSQUES</v>
          </cell>
          <cell r="G157" t="str">
            <v>CONSEJERIA PRESIDENCIAL PLAN COLOMBIA</v>
          </cell>
          <cell r="H157">
            <v>2279</v>
          </cell>
          <cell r="I157">
            <v>3000000</v>
          </cell>
          <cell r="J157">
            <v>3000000</v>
          </cell>
          <cell r="K157">
            <v>38077</v>
          </cell>
          <cell r="M157">
            <v>3000000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3000000</v>
          </cell>
        </row>
        <row r="158">
          <cell r="A158">
            <v>51981503</v>
          </cell>
          <cell r="B158" t="str">
            <v>CLAUDIA ANGELICA RAMIREZ SALAMANCA</v>
          </cell>
          <cell r="C158">
            <v>0</v>
          </cell>
          <cell r="D158" t="str">
            <v>FINANCIERA</v>
          </cell>
          <cell r="E158" t="str">
            <v>cnt</v>
          </cell>
          <cell r="F158" t="str">
            <v>COORDINADOR CENTRAL DE CUENTAS FIP</v>
          </cell>
          <cell r="G158">
            <v>0</v>
          </cell>
          <cell r="H158">
            <v>1049</v>
          </cell>
          <cell r="I158">
            <v>2000000</v>
          </cell>
          <cell r="J158">
            <v>2000000</v>
          </cell>
          <cell r="K158">
            <v>38077</v>
          </cell>
          <cell r="M158">
            <v>2000000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2000000</v>
          </cell>
        </row>
        <row r="159">
          <cell r="A159">
            <v>52030187</v>
          </cell>
          <cell r="B159" t="str">
            <v>ROSA HELENA MORA CORZO</v>
          </cell>
          <cell r="C159" t="str">
            <v>BOGOTA</v>
          </cell>
          <cell r="D159" t="str">
            <v>RED DE APOYO SOCIAL</v>
          </cell>
          <cell r="E159" t="str">
            <v>cnt</v>
          </cell>
          <cell r="F159" t="str">
            <v>COORDINADOR RED DE APOYO SOCIAL</v>
          </cell>
          <cell r="G159" t="str">
            <v xml:space="preserve">CONSEJERIA PARA EL PLAN COLOMBIA </v>
          </cell>
          <cell r="H159">
            <v>2318</v>
          </cell>
          <cell r="I159">
            <v>1500000</v>
          </cell>
          <cell r="J159">
            <v>1500000</v>
          </cell>
          <cell r="K159">
            <v>38077</v>
          </cell>
          <cell r="M159">
            <v>1500000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1500000</v>
          </cell>
        </row>
        <row r="160">
          <cell r="A160">
            <v>52035551</v>
          </cell>
          <cell r="B160" t="str">
            <v>ADRIANA ISABEL GUEVARA DIAZ</v>
          </cell>
          <cell r="C160">
            <v>0</v>
          </cell>
          <cell r="D160" t="str">
            <v>COMUNICACIONES</v>
          </cell>
          <cell r="E160" t="str">
            <v>cnt</v>
          </cell>
          <cell r="F160" t="str">
            <v>ASESORA DE COMUNICACIONES PLAN COLOMBIA</v>
          </cell>
          <cell r="G160">
            <v>0</v>
          </cell>
          <cell r="H160">
            <v>1029</v>
          </cell>
          <cell r="I160">
            <v>2000000</v>
          </cell>
          <cell r="J160">
            <v>2000000</v>
          </cell>
          <cell r="K160">
            <v>38077</v>
          </cell>
          <cell r="M160">
            <v>2000000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2000000</v>
          </cell>
        </row>
        <row r="161">
          <cell r="A161">
            <v>52051502</v>
          </cell>
          <cell r="B161" t="str">
            <v>LUISA ADRIANA MENDEZ SALAMANCA</v>
          </cell>
          <cell r="C161">
            <v>0</v>
          </cell>
          <cell r="D161" t="str">
            <v>FINANCIERA</v>
          </cell>
          <cell r="E161" t="str">
            <v>cnt</v>
          </cell>
          <cell r="F161" t="str">
            <v>TESORERO DEL FIP</v>
          </cell>
          <cell r="G161">
            <v>0</v>
          </cell>
          <cell r="H161">
            <v>2148</v>
          </cell>
          <cell r="I161">
            <v>2000000</v>
          </cell>
          <cell r="J161">
            <v>2000000</v>
          </cell>
          <cell r="K161">
            <v>38077</v>
          </cell>
          <cell r="M161">
            <v>2000000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2000000</v>
          </cell>
        </row>
        <row r="162">
          <cell r="A162">
            <v>52062586</v>
          </cell>
          <cell r="B162" t="str">
            <v>LINA DAIRY FORERO RODRIGUEZ</v>
          </cell>
          <cell r="C162">
            <v>0</v>
          </cell>
          <cell r="D162" t="str">
            <v>ARCHIVO - DAPR</v>
          </cell>
          <cell r="E162" t="str">
            <v>cnt</v>
          </cell>
          <cell r="F162" t="str">
            <v>COORDINADOR ADMINISTRATIVO FIP</v>
          </cell>
          <cell r="G162">
            <v>0</v>
          </cell>
          <cell r="H162">
            <v>1019</v>
          </cell>
          <cell r="I162">
            <v>1000000</v>
          </cell>
          <cell r="J162">
            <v>1000000</v>
          </cell>
          <cell r="K162">
            <v>38077</v>
          </cell>
          <cell r="M162">
            <v>1000000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1000000</v>
          </cell>
        </row>
        <row r="163">
          <cell r="A163">
            <v>52107805</v>
          </cell>
          <cell r="B163" t="str">
            <v>ERIKA ESMERALDA MARTINEZ ROMERO</v>
          </cell>
          <cell r="C163">
            <v>0</v>
          </cell>
          <cell r="D163" t="str">
            <v>FINANCIERA</v>
          </cell>
          <cell r="E163" t="str">
            <v>cnt</v>
          </cell>
          <cell r="F163" t="str">
            <v>COORDINADOR DE TESORERIA FIP</v>
          </cell>
          <cell r="G163">
            <v>0</v>
          </cell>
          <cell r="H163">
            <v>1050</v>
          </cell>
          <cell r="I163">
            <v>2000000</v>
          </cell>
          <cell r="J163">
            <v>2000000</v>
          </cell>
          <cell r="K163">
            <v>38077</v>
          </cell>
          <cell r="M163">
            <v>2000000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2000000</v>
          </cell>
        </row>
        <row r="164">
          <cell r="A164">
            <v>52111142</v>
          </cell>
          <cell r="B164" t="str">
            <v>MARIA PEÑA SARMIENTO</v>
          </cell>
          <cell r="C164" t="str">
            <v>BOGOTA</v>
          </cell>
          <cell r="D164" t="str">
            <v>PLANEACION</v>
          </cell>
          <cell r="E164" t="str">
            <v>cnt</v>
          </cell>
          <cell r="F164" t="str">
            <v>ASESORA PLAN COLOMBIA</v>
          </cell>
          <cell r="G164">
            <v>0</v>
          </cell>
          <cell r="H164">
            <v>2351</v>
          </cell>
          <cell r="I164">
            <v>1800000</v>
          </cell>
          <cell r="J164">
            <v>1800000</v>
          </cell>
          <cell r="K164">
            <v>38077</v>
          </cell>
          <cell r="M164">
            <v>1800000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1800000</v>
          </cell>
        </row>
        <row r="165">
          <cell r="A165">
            <v>52111488</v>
          </cell>
          <cell r="B165" t="str">
            <v>NIDIA PATRICIA VARELA ARISMENDY</v>
          </cell>
          <cell r="C165">
            <v>0</v>
          </cell>
          <cell r="D165" t="str">
            <v>EMPLEO EN ACCION</v>
          </cell>
          <cell r="E165" t="str">
            <v>cnt</v>
          </cell>
          <cell r="F165" t="str">
            <v>COORDINADOR DE EMPLEO EN ACCIÓN</v>
          </cell>
          <cell r="G165">
            <v>0</v>
          </cell>
          <cell r="H165">
            <v>2094</v>
          </cell>
          <cell r="I165">
            <v>1500000</v>
          </cell>
          <cell r="J165">
            <v>1500000</v>
          </cell>
          <cell r="K165">
            <v>38077</v>
          </cell>
          <cell r="M165">
            <v>1500000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1500000</v>
          </cell>
        </row>
        <row r="166">
          <cell r="A166">
            <v>52149533</v>
          </cell>
          <cell r="B166" t="str">
            <v>YENNY MARCELA GARZON LOPEZ</v>
          </cell>
          <cell r="C166" t="str">
            <v>BOGOTA</v>
          </cell>
          <cell r="D166" t="str">
            <v>DESARROLLO ALTERNATIVO</v>
          </cell>
          <cell r="E166" t="str">
            <v>cnt</v>
          </cell>
          <cell r="F166" t="str">
            <v>ASESOR DEL PLAN COLOMBIA PARA EL AREA DE GESTION ADMINISTRATIVA Y FINANCIERA DEL PROGRAMA DESARROLLO ALTERNATIVO</v>
          </cell>
          <cell r="G166" t="str">
            <v xml:space="preserve">CONSEJERIA PARA EL PLAN COLOMBIA </v>
          </cell>
          <cell r="H166">
            <v>2314</v>
          </cell>
          <cell r="I166">
            <v>1500000</v>
          </cell>
          <cell r="J166">
            <v>1500000</v>
          </cell>
          <cell r="K166">
            <v>38077</v>
          </cell>
          <cell r="M166">
            <v>1500000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1500000</v>
          </cell>
        </row>
        <row r="167">
          <cell r="A167">
            <v>52150666</v>
          </cell>
          <cell r="B167" t="str">
            <v>LEIDA KARINA URREGO RESTREPO</v>
          </cell>
          <cell r="C167">
            <v>0</v>
          </cell>
          <cell r="D167" t="str">
            <v>JOVENES EN ACCION</v>
          </cell>
          <cell r="E167" t="str">
            <v>ops</v>
          </cell>
          <cell r="F167" t="str">
            <v>COORDINADORA NACIONAL DEL PROGRAMA JOVENES EN ACCIÓN -SENA</v>
          </cell>
          <cell r="G167">
            <v>0</v>
          </cell>
          <cell r="H167">
            <v>20030843</v>
          </cell>
          <cell r="I167">
            <v>2500000</v>
          </cell>
          <cell r="J167">
            <v>2500000</v>
          </cell>
          <cell r="K167">
            <v>37983</v>
          </cell>
          <cell r="M167">
            <v>2500000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2500000</v>
          </cell>
        </row>
        <row r="168">
          <cell r="A168">
            <v>52155772</v>
          </cell>
          <cell r="B168" t="str">
            <v>MARCELA MARIA MURILLO  CALDERON</v>
          </cell>
          <cell r="C168">
            <v>0</v>
          </cell>
          <cell r="D168" t="str">
            <v>JOVENES EN ACCION</v>
          </cell>
          <cell r="E168" t="str">
            <v>cnt</v>
          </cell>
          <cell r="F168" t="str">
            <v>COORDINADORA NACIONAL PROGRAMA JOVENES EN ACCION</v>
          </cell>
          <cell r="G168">
            <v>0</v>
          </cell>
          <cell r="H168">
            <v>2190</v>
          </cell>
          <cell r="I168">
            <v>2681000</v>
          </cell>
          <cell r="J168">
            <v>2681000</v>
          </cell>
          <cell r="K168">
            <v>38077</v>
          </cell>
          <cell r="M168">
            <v>2681000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2681000</v>
          </cell>
        </row>
        <row r="169">
          <cell r="A169">
            <v>52171542</v>
          </cell>
          <cell r="B169" t="str">
            <v>ELIZABETH ACEVEDO ORDUÑA</v>
          </cell>
          <cell r="C169">
            <v>0</v>
          </cell>
          <cell r="D169" t="str">
            <v>SISTEMAS</v>
          </cell>
          <cell r="E169" t="str">
            <v>cnt</v>
          </cell>
          <cell r="F169" t="str">
            <v>COORDINADOR PRESUPUESTO FIP</v>
          </cell>
          <cell r="G169">
            <v>0</v>
          </cell>
          <cell r="H169">
            <v>1036</v>
          </cell>
          <cell r="I169">
            <v>1500000</v>
          </cell>
          <cell r="J169">
            <v>1500000</v>
          </cell>
          <cell r="K169">
            <v>38077</v>
          </cell>
          <cell r="M169">
            <v>1500000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1500000</v>
          </cell>
        </row>
        <row r="170">
          <cell r="A170">
            <v>52194814</v>
          </cell>
          <cell r="B170" t="str">
            <v>ANDREA DEL PILAR BAUTISTA GODOY</v>
          </cell>
          <cell r="C170">
            <v>0</v>
          </cell>
          <cell r="D170" t="str">
            <v>SISTEMAS</v>
          </cell>
          <cell r="E170" t="str">
            <v>cnt</v>
          </cell>
          <cell r="F170" t="str">
            <v>COORDINADOR DE SISTEMAS DEL FIP</v>
          </cell>
          <cell r="G170">
            <v>0</v>
          </cell>
          <cell r="H170">
            <v>2220</v>
          </cell>
          <cell r="I170">
            <v>3700000</v>
          </cell>
          <cell r="J170">
            <v>3700000</v>
          </cell>
          <cell r="K170">
            <v>38077</v>
          </cell>
          <cell r="M170">
            <v>3700000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3700000</v>
          </cell>
        </row>
        <row r="171">
          <cell r="A171">
            <v>52308799</v>
          </cell>
          <cell r="B171" t="str">
            <v>CLAUDIA PATRICIA AVENDAÑO BLANCO</v>
          </cell>
          <cell r="C171">
            <v>0</v>
          </cell>
          <cell r="D171" t="str">
            <v>FINANCIERA</v>
          </cell>
          <cell r="E171" t="str">
            <v>cnt</v>
          </cell>
          <cell r="F171" t="str">
            <v>COORDINADOR CONTABILIDAD FIP</v>
          </cell>
          <cell r="G171">
            <v>0</v>
          </cell>
          <cell r="H171">
            <v>1038</v>
          </cell>
          <cell r="I171">
            <v>2000000</v>
          </cell>
          <cell r="J171">
            <v>2000000</v>
          </cell>
          <cell r="K171">
            <v>38077</v>
          </cell>
          <cell r="M171">
            <v>2000000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2000000</v>
          </cell>
        </row>
        <row r="172">
          <cell r="A172">
            <v>52308907</v>
          </cell>
          <cell r="B172" t="str">
            <v>ELEONORA ARANGO CASTRILLON</v>
          </cell>
          <cell r="C172" t="str">
            <v>BOGOTA</v>
          </cell>
          <cell r="D172" t="str">
            <v>FAMILIAS GUARDABOSQUES</v>
          </cell>
          <cell r="E172" t="str">
            <v>cnt</v>
          </cell>
          <cell r="F172" t="str">
            <v>COORDINADORA DE DESARROLLO ALTERNATIVO</v>
          </cell>
          <cell r="G172" t="str">
            <v>FAMILIAS GUARDABOSQUES</v>
          </cell>
          <cell r="H172">
            <v>2354</v>
          </cell>
          <cell r="I172">
            <v>3000000</v>
          </cell>
          <cell r="J172">
            <v>3000000</v>
          </cell>
          <cell r="K172">
            <v>38077</v>
          </cell>
          <cell r="M172">
            <v>3000000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3000000</v>
          </cell>
        </row>
        <row r="173">
          <cell r="A173">
            <v>52312633</v>
          </cell>
          <cell r="B173" t="str">
            <v>CLAUDIA PILAR CASTELLANOS MOTTA</v>
          </cell>
          <cell r="C173">
            <v>0</v>
          </cell>
          <cell r="D173" t="str">
            <v>JOVENES EN ACCION</v>
          </cell>
          <cell r="E173" t="str">
            <v>cnt</v>
          </cell>
          <cell r="F173" t="str">
            <v>COORDINADORA NACIONAL PROGRAMA JOVENES EN ACCION</v>
          </cell>
          <cell r="G173">
            <v>0</v>
          </cell>
          <cell r="H173">
            <v>2175</v>
          </cell>
          <cell r="I173">
            <v>2300000</v>
          </cell>
          <cell r="J173">
            <v>2300000</v>
          </cell>
          <cell r="K173">
            <v>37986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2300000</v>
          </cell>
          <cell r="R173">
            <v>0</v>
          </cell>
          <cell r="S173">
            <v>2300000</v>
          </cell>
        </row>
        <row r="174">
          <cell r="A174">
            <v>52332989</v>
          </cell>
          <cell r="B174" t="str">
            <v>LILIANA MELGAREJO MARTINEZ</v>
          </cell>
          <cell r="C174">
            <v>0</v>
          </cell>
          <cell r="D174" t="str">
            <v>JOVENES EN ACCION</v>
          </cell>
          <cell r="E174" t="str">
            <v>cnt</v>
          </cell>
          <cell r="F174" t="str">
            <v>COORDINADORA NACIONAL PROGRAMA JOVENES EN ACCION</v>
          </cell>
          <cell r="G174">
            <v>0</v>
          </cell>
          <cell r="H174">
            <v>2188</v>
          </cell>
          <cell r="I174">
            <v>1100000</v>
          </cell>
          <cell r="J174">
            <v>1100000</v>
          </cell>
          <cell r="K174">
            <v>37986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1100000</v>
          </cell>
          <cell r="R174">
            <v>0</v>
          </cell>
          <cell r="S174">
            <v>1100000</v>
          </cell>
        </row>
        <row r="175">
          <cell r="A175">
            <v>52364777</v>
          </cell>
          <cell r="B175" t="str">
            <v>SONIA EDITH MORALES ALONSO</v>
          </cell>
          <cell r="C175" t="str">
            <v>BOGOTA</v>
          </cell>
          <cell r="D175" t="str">
            <v>INFRAESTRUCTURA PARA LA PAZ</v>
          </cell>
          <cell r="E175" t="str">
            <v>cnt</v>
          </cell>
          <cell r="F175" t="str">
            <v>DIRECTORA JURIDICA</v>
          </cell>
          <cell r="G175" t="str">
            <v xml:space="preserve">CONSEJERIA PARA EL PLAN COLOMBIA </v>
          </cell>
          <cell r="H175">
            <v>2302</v>
          </cell>
          <cell r="I175">
            <v>2600000</v>
          </cell>
          <cell r="J175">
            <v>2600000</v>
          </cell>
          <cell r="K175">
            <v>38077</v>
          </cell>
          <cell r="M175">
            <v>2600000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2600000</v>
          </cell>
        </row>
        <row r="176">
          <cell r="A176">
            <v>52388694</v>
          </cell>
          <cell r="B176" t="str">
            <v>LINA MARCELA BERMEO OVALLE</v>
          </cell>
          <cell r="C176">
            <v>0</v>
          </cell>
          <cell r="D176" t="str">
            <v>COMUNICACIONES</v>
          </cell>
          <cell r="E176" t="str">
            <v>cnt</v>
          </cell>
          <cell r="F176" t="str">
            <v>ASESORA DE COMUNICACIONES PLAN COLOMBIA</v>
          </cell>
          <cell r="G176">
            <v>0</v>
          </cell>
          <cell r="H176">
            <v>1024</v>
          </cell>
          <cell r="I176">
            <v>2100000</v>
          </cell>
          <cell r="J176">
            <v>2100000</v>
          </cell>
          <cell r="K176">
            <v>38077</v>
          </cell>
          <cell r="M176">
            <v>2100000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2100000</v>
          </cell>
        </row>
        <row r="177">
          <cell r="A177">
            <v>52389170</v>
          </cell>
          <cell r="B177" t="str">
            <v>CAROLINA MARIA DE LOS ANGELES GONZALEZ RODRIGUEZ</v>
          </cell>
          <cell r="C177">
            <v>0</v>
          </cell>
          <cell r="D177" t="str">
            <v>EMPLEO EN ACCION</v>
          </cell>
          <cell r="E177" t="str">
            <v>cnt</v>
          </cell>
          <cell r="F177" t="str">
            <v>COORDINADOR DE EMPLEO EN ACCIÓN</v>
          </cell>
          <cell r="G177">
            <v>0</v>
          </cell>
          <cell r="H177">
            <v>2087</v>
          </cell>
          <cell r="I177">
            <v>2500000</v>
          </cell>
          <cell r="J177">
            <v>2500000</v>
          </cell>
          <cell r="K177">
            <v>38077</v>
          </cell>
          <cell r="M177">
            <v>2500000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2500000</v>
          </cell>
        </row>
        <row r="178">
          <cell r="A178">
            <v>52390413</v>
          </cell>
          <cell r="B178" t="str">
            <v>CAROLINA RAMIREZ MOJICA</v>
          </cell>
          <cell r="C178">
            <v>0</v>
          </cell>
          <cell r="D178" t="str">
            <v>COMUNICACIONES</v>
          </cell>
          <cell r="E178" t="str">
            <v>cnt</v>
          </cell>
          <cell r="F178" t="str">
            <v>ASESORA DE COMUNICACIONES PLAN COLOMBIA</v>
          </cell>
          <cell r="G178">
            <v>0</v>
          </cell>
          <cell r="H178">
            <v>1027</v>
          </cell>
          <cell r="I178">
            <v>2700000</v>
          </cell>
          <cell r="J178">
            <v>2700000</v>
          </cell>
          <cell r="K178">
            <v>38077</v>
          </cell>
          <cell r="M178">
            <v>2700000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2700000</v>
          </cell>
        </row>
        <row r="179">
          <cell r="A179">
            <v>52420935</v>
          </cell>
          <cell r="B179" t="str">
            <v>JIMENA NIÑO CACERES</v>
          </cell>
          <cell r="C179" t="str">
            <v>BOGOTA</v>
          </cell>
          <cell r="D179" t="str">
            <v>DESARROLLO ALTERNATIVO</v>
          </cell>
          <cell r="E179" t="str">
            <v>cnt</v>
          </cell>
          <cell r="F179" t="str">
            <v>COORDINADOR AREA DE DESARROLLO TECNICO SOCIAL</v>
          </cell>
          <cell r="G179">
            <v>0</v>
          </cell>
          <cell r="H179">
            <v>2324</v>
          </cell>
          <cell r="I179">
            <v>4100000</v>
          </cell>
          <cell r="J179">
            <v>4100000</v>
          </cell>
          <cell r="K179">
            <v>38077</v>
          </cell>
          <cell r="M179">
            <v>4100000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4100000</v>
          </cell>
        </row>
        <row r="180">
          <cell r="A180">
            <v>52427935</v>
          </cell>
          <cell r="B180" t="str">
            <v>CAROLINA BUITRAGO RZONZEW</v>
          </cell>
          <cell r="C180">
            <v>0</v>
          </cell>
          <cell r="D180" t="str">
            <v>JURIDICA</v>
          </cell>
          <cell r="E180" t="str">
            <v>cnt</v>
          </cell>
          <cell r="F180" t="str">
            <v>DIRECTORA OFICINA JURIDICA DEL FIP</v>
          </cell>
          <cell r="G180">
            <v>0</v>
          </cell>
          <cell r="H180">
            <v>2207</v>
          </cell>
          <cell r="I180">
            <v>3500000</v>
          </cell>
          <cell r="J180">
            <v>3500000</v>
          </cell>
          <cell r="K180">
            <v>38077</v>
          </cell>
          <cell r="M180">
            <v>3500000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3500000</v>
          </cell>
        </row>
        <row r="181">
          <cell r="A181">
            <v>52436945</v>
          </cell>
          <cell r="B181" t="str">
            <v>NANCY CAROLINA PATARROYO ARIAS</v>
          </cell>
          <cell r="C181" t="str">
            <v>BOGOTA</v>
          </cell>
          <cell r="D181" t="str">
            <v>INFRAESTRUCTURA PARA LA PAZ</v>
          </cell>
          <cell r="E181" t="str">
            <v>cnt</v>
          </cell>
          <cell r="F181" t="str">
            <v>DIRECTOR DE INFRAESTRUCTURA</v>
          </cell>
          <cell r="G181" t="str">
            <v>CONSEJERA PARA EL PLAN COLOMBIA</v>
          </cell>
          <cell r="H181">
            <v>2316</v>
          </cell>
          <cell r="I181">
            <v>1500000</v>
          </cell>
          <cell r="J181">
            <v>1500000</v>
          </cell>
          <cell r="K181">
            <v>38077</v>
          </cell>
          <cell r="M181">
            <v>1500000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1500000</v>
          </cell>
        </row>
        <row r="182">
          <cell r="A182">
            <v>52450459</v>
          </cell>
          <cell r="B182" t="str">
            <v>NINA SHIRLEY MURILLO CRUZ</v>
          </cell>
          <cell r="C182" t="str">
            <v>BOGOTA</v>
          </cell>
          <cell r="D182" t="str">
            <v>EMPLEO EN ACCION</v>
          </cell>
          <cell r="E182" t="str">
            <v>cnt</v>
          </cell>
          <cell r="F182" t="str">
            <v>COORDINADOR PROGRAMA EMPLEO EN ACCION</v>
          </cell>
          <cell r="G182" t="str">
            <v>RED DE APOYO SOCIAL</v>
          </cell>
          <cell r="H182">
            <v>2288</v>
          </cell>
          <cell r="I182">
            <v>1000000</v>
          </cell>
          <cell r="J182">
            <v>1000000</v>
          </cell>
          <cell r="K182">
            <v>38077</v>
          </cell>
          <cell r="M182">
            <v>1000000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1000000</v>
          </cell>
        </row>
        <row r="183">
          <cell r="A183">
            <v>52505321</v>
          </cell>
          <cell r="B183" t="str">
            <v>JOHANNA ALEXANDRA GUZMAN GONZALEZ</v>
          </cell>
          <cell r="C183">
            <v>0</v>
          </cell>
          <cell r="D183" t="str">
            <v>JURIDICA</v>
          </cell>
          <cell r="E183" t="str">
            <v>cnt</v>
          </cell>
          <cell r="F183" t="str">
            <v>DIRECTORA OFICINA JURIDICA DEL FIP</v>
          </cell>
          <cell r="G183">
            <v>0</v>
          </cell>
          <cell r="H183">
            <v>2244</v>
          </cell>
          <cell r="I183">
            <v>1600000</v>
          </cell>
          <cell r="J183">
            <v>1600000</v>
          </cell>
          <cell r="K183">
            <v>38077</v>
          </cell>
          <cell r="M183">
            <v>1600000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1600000</v>
          </cell>
        </row>
        <row r="184">
          <cell r="A184">
            <v>52513709</v>
          </cell>
          <cell r="B184" t="str">
            <v>MONICA MARCELA MANTILLA SANDOVAL</v>
          </cell>
          <cell r="C184">
            <v>0</v>
          </cell>
          <cell r="D184" t="str">
            <v>FAMILIAS EN ACCION</v>
          </cell>
          <cell r="E184" t="str">
            <v>cnt</v>
          </cell>
          <cell r="F184" t="str">
            <v>COORDINADORA PROGRAMA FAMILIAS EN ACCION</v>
          </cell>
          <cell r="G184">
            <v>0</v>
          </cell>
          <cell r="H184">
            <v>2121</v>
          </cell>
          <cell r="I184">
            <v>3000000</v>
          </cell>
          <cell r="J184">
            <v>3000000</v>
          </cell>
          <cell r="K184">
            <v>38077</v>
          </cell>
          <cell r="M184">
            <v>3000000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3000000</v>
          </cell>
        </row>
        <row r="185">
          <cell r="A185">
            <v>52533043</v>
          </cell>
          <cell r="B185" t="str">
            <v>SANDRA PATRICIA COREA PALACIOS</v>
          </cell>
          <cell r="C185">
            <v>0</v>
          </cell>
          <cell r="D185" t="str">
            <v>INFRAESTRUCTURA PARA LA PAZ</v>
          </cell>
          <cell r="E185" t="str">
            <v>cnt</v>
          </cell>
          <cell r="F185" t="str">
            <v>COORDINADOR DE INFRAESTRUCTURA PARA LA PAZ</v>
          </cell>
          <cell r="G185">
            <v>0</v>
          </cell>
          <cell r="H185">
            <v>2169</v>
          </cell>
          <cell r="I185">
            <v>2600000</v>
          </cell>
          <cell r="J185">
            <v>2600000</v>
          </cell>
          <cell r="K185">
            <v>38077</v>
          </cell>
          <cell r="M185">
            <v>2600000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2600000</v>
          </cell>
        </row>
        <row r="186">
          <cell r="A186">
            <v>52561240</v>
          </cell>
          <cell r="B186" t="str">
            <v>DAYRA MARCELA ALDANA DIAZ</v>
          </cell>
          <cell r="C186">
            <v>0</v>
          </cell>
          <cell r="D186" t="str">
            <v>FINANCIERA</v>
          </cell>
          <cell r="E186" t="str">
            <v>cnt</v>
          </cell>
          <cell r="F186" t="str">
            <v>COORDINADOR CENTRAL DE CUENTAS FIP</v>
          </cell>
          <cell r="G186">
            <v>0</v>
          </cell>
          <cell r="H186">
            <v>1037</v>
          </cell>
          <cell r="I186">
            <v>3000000</v>
          </cell>
          <cell r="J186">
            <v>3000000</v>
          </cell>
          <cell r="K186">
            <v>38077</v>
          </cell>
          <cell r="M186">
            <v>3000000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3000000</v>
          </cell>
        </row>
        <row r="187">
          <cell r="A187">
            <v>52619434</v>
          </cell>
          <cell r="B187" t="str">
            <v>GINA MARIA CERVETTO PULIDO</v>
          </cell>
          <cell r="C187" t="str">
            <v>BOGOTA</v>
          </cell>
          <cell r="D187" t="str">
            <v>INFRAESTRUCTURA PARA LA PAZ</v>
          </cell>
          <cell r="E187" t="str">
            <v>cnt</v>
          </cell>
          <cell r="F187" t="str">
            <v>COORDINADOR DE PROYECTOS DIRECCION DE INFRAESTRUCTURA PALN COLOMBIA FIP</v>
          </cell>
          <cell r="G187">
            <v>0</v>
          </cell>
          <cell r="H187">
            <v>2323</v>
          </cell>
          <cell r="I187">
            <v>2600000</v>
          </cell>
          <cell r="J187">
            <v>2600000</v>
          </cell>
          <cell r="K187">
            <v>38077</v>
          </cell>
          <cell r="M187">
            <v>2600000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2600000</v>
          </cell>
        </row>
        <row r="188">
          <cell r="A188">
            <v>52622034</v>
          </cell>
          <cell r="B188" t="str">
            <v>INDIRA MARGARITA OTERO MONSALVE</v>
          </cell>
          <cell r="C188" t="str">
            <v>BOGOTA</v>
          </cell>
          <cell r="D188" t="str">
            <v>JURIDICA</v>
          </cell>
          <cell r="E188" t="str">
            <v>cnt</v>
          </cell>
          <cell r="F188" t="str">
            <v>DIRECTORA JURIDICA</v>
          </cell>
          <cell r="G188" t="str">
            <v xml:space="preserve">CONSEJERIA PARA EL PLAN COLOMBIA </v>
          </cell>
          <cell r="H188">
            <v>2300</v>
          </cell>
          <cell r="I188">
            <v>3500000</v>
          </cell>
          <cell r="J188">
            <v>3500000</v>
          </cell>
          <cell r="K188">
            <v>37986</v>
          </cell>
          <cell r="M188">
            <v>3500000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3500000</v>
          </cell>
        </row>
        <row r="189">
          <cell r="A189">
            <v>52848075</v>
          </cell>
          <cell r="B189" t="str">
            <v>CLARA LEONOR TELLEZ NAVARRO</v>
          </cell>
          <cell r="C189">
            <v>0</v>
          </cell>
          <cell r="D189" t="str">
            <v>COMUNICACIONES</v>
          </cell>
          <cell r="E189" t="str">
            <v>cnt</v>
          </cell>
          <cell r="F189" t="str">
            <v>ASESORA DE COMUNICACIONES PLAN COLOMBIA</v>
          </cell>
          <cell r="G189">
            <v>0</v>
          </cell>
          <cell r="H189">
            <v>1028</v>
          </cell>
          <cell r="I189">
            <v>1500000</v>
          </cell>
          <cell r="J189">
            <v>1500000</v>
          </cell>
          <cell r="K189">
            <v>38077</v>
          </cell>
          <cell r="M189">
            <v>1500000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1500000</v>
          </cell>
        </row>
        <row r="190">
          <cell r="A190">
            <v>52861455</v>
          </cell>
          <cell r="B190" t="str">
            <v>EVITA DEL PILAR OSPINA MARIN</v>
          </cell>
          <cell r="C190">
            <v>0</v>
          </cell>
          <cell r="D190" t="str">
            <v>JURIDICA</v>
          </cell>
          <cell r="E190" t="str">
            <v>cnt</v>
          </cell>
          <cell r="F190" t="str">
            <v>DIRECTORA OFICINA JURIDICA DEL FIP</v>
          </cell>
          <cell r="G190">
            <v>0</v>
          </cell>
          <cell r="H190">
            <v>2213</v>
          </cell>
          <cell r="I190">
            <v>1600000</v>
          </cell>
          <cell r="J190">
            <v>1600000</v>
          </cell>
          <cell r="K190">
            <v>38077</v>
          </cell>
          <cell r="M190">
            <v>1600000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1600000</v>
          </cell>
        </row>
        <row r="191">
          <cell r="A191">
            <v>55166331</v>
          </cell>
          <cell r="B191" t="str">
            <v>MARIA VICTORIA VEGA BARRETO</v>
          </cell>
          <cell r="C191">
            <v>0</v>
          </cell>
          <cell r="D191" t="str">
            <v>FAMILIAS EN ACCION</v>
          </cell>
          <cell r="E191" t="str">
            <v>cnt</v>
          </cell>
          <cell r="F191" t="str">
            <v>COORDINADORA PROGRAMA FAMILIAS EN ACCION</v>
          </cell>
          <cell r="G191">
            <v>0</v>
          </cell>
          <cell r="H191">
            <v>2139</v>
          </cell>
          <cell r="I191">
            <v>4000000</v>
          </cell>
          <cell r="J191">
            <v>4000000</v>
          </cell>
          <cell r="K191">
            <v>38077</v>
          </cell>
          <cell r="M191">
            <v>4000000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4000000</v>
          </cell>
        </row>
        <row r="192">
          <cell r="A192">
            <v>60352526</v>
          </cell>
          <cell r="B192" t="str">
            <v>ALEXANDRA RIVERA OLIVARES</v>
          </cell>
          <cell r="C192" t="str">
            <v>UCR NORTE DE SANTANDER</v>
          </cell>
          <cell r="D192" t="str">
            <v>FAMILIAS EN ACCION</v>
          </cell>
          <cell r="E192" t="str">
            <v>cnt</v>
          </cell>
          <cell r="F192" t="str">
            <v>COORDINADORA PROGRAMA FAMILIAS EN ACCION</v>
          </cell>
          <cell r="G192">
            <v>0</v>
          </cell>
          <cell r="H192">
            <v>2135</v>
          </cell>
          <cell r="I192">
            <v>3400000</v>
          </cell>
          <cell r="J192">
            <v>3400000</v>
          </cell>
          <cell r="K192">
            <v>38077</v>
          </cell>
          <cell r="M192">
            <v>0</v>
          </cell>
          <cell r="N192">
            <v>0</v>
          </cell>
          <cell r="O192">
            <v>3400000</v>
          </cell>
          <cell r="P192">
            <v>0</v>
          </cell>
          <cell r="Q192">
            <v>0</v>
          </cell>
          <cell r="R192">
            <v>0</v>
          </cell>
          <cell r="S192">
            <v>3400000</v>
          </cell>
        </row>
        <row r="193">
          <cell r="A193">
            <v>63282415</v>
          </cell>
          <cell r="B193" t="str">
            <v>ESTHER VEGA BLANCO</v>
          </cell>
          <cell r="C193" t="str">
            <v>UCL BUCARAMANGA</v>
          </cell>
          <cell r="D193" t="str">
            <v>JOVENES EN ACCION</v>
          </cell>
          <cell r="E193" t="str">
            <v>cnt</v>
          </cell>
          <cell r="F193" t="str">
            <v>COORDINADORA NACIONAL PROGRAMA JOVENES EN ACCION</v>
          </cell>
          <cell r="G193">
            <v>0</v>
          </cell>
          <cell r="H193">
            <v>2202</v>
          </cell>
          <cell r="I193">
            <v>2300000</v>
          </cell>
          <cell r="J193">
            <v>2300000</v>
          </cell>
          <cell r="K193">
            <v>37986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2300000</v>
          </cell>
          <cell r="R193">
            <v>0</v>
          </cell>
          <cell r="S193">
            <v>2300000</v>
          </cell>
        </row>
        <row r="194">
          <cell r="A194">
            <v>63511565</v>
          </cell>
          <cell r="B194" t="str">
            <v>LUZ ADRIANA FARFAN CUEVAS</v>
          </cell>
          <cell r="C194" t="str">
            <v>UCL BUCARAMANGA</v>
          </cell>
          <cell r="D194" t="str">
            <v>JOVENES EN ACCION</v>
          </cell>
          <cell r="E194" t="str">
            <v>cnt</v>
          </cell>
          <cell r="F194" t="str">
            <v>COORDINADORA NACIONAL PROGRAMA JOVENES EN ACCION</v>
          </cell>
          <cell r="G194">
            <v>0</v>
          </cell>
          <cell r="H194">
            <v>2179</v>
          </cell>
          <cell r="I194">
            <v>2300000</v>
          </cell>
          <cell r="J194">
            <v>2300000</v>
          </cell>
          <cell r="K194">
            <v>37986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2300000</v>
          </cell>
          <cell r="R194">
            <v>0</v>
          </cell>
          <cell r="S194">
            <v>2300000</v>
          </cell>
        </row>
        <row r="195">
          <cell r="A195">
            <v>65798635</v>
          </cell>
          <cell r="B195" t="str">
            <v>DIANA MARCELA GUZMAN DIAZ</v>
          </cell>
          <cell r="C195" t="str">
            <v>UCR TOLIMA</v>
          </cell>
          <cell r="D195" t="str">
            <v>FAMILIAS EN ACCION</v>
          </cell>
          <cell r="E195" t="str">
            <v>cnt</v>
          </cell>
          <cell r="F195" t="str">
            <v>COORDINADORA PROGRAMA FAMILIAS EN ACCION</v>
          </cell>
          <cell r="G195">
            <v>0</v>
          </cell>
          <cell r="H195">
            <v>2141</v>
          </cell>
          <cell r="I195">
            <v>3400000</v>
          </cell>
          <cell r="J195">
            <v>3400000</v>
          </cell>
          <cell r="K195">
            <v>37986</v>
          </cell>
          <cell r="M195">
            <v>0</v>
          </cell>
          <cell r="N195">
            <v>0</v>
          </cell>
          <cell r="O195">
            <v>3400000</v>
          </cell>
          <cell r="P195">
            <v>0</v>
          </cell>
          <cell r="Q195">
            <v>0</v>
          </cell>
          <cell r="R195">
            <v>0</v>
          </cell>
          <cell r="S195">
            <v>3400000</v>
          </cell>
        </row>
        <row r="196">
          <cell r="A196">
            <v>66864034</v>
          </cell>
          <cell r="B196" t="str">
            <v xml:space="preserve">CATALINA RESTREPO PRADO </v>
          </cell>
          <cell r="C196" t="str">
            <v>BOGOTA</v>
          </cell>
          <cell r="D196" t="str">
            <v>INFRAESTRUCTURA PARA LA PAZ</v>
          </cell>
          <cell r="E196" t="str">
            <v>cnt</v>
          </cell>
          <cell r="F196" t="str">
            <v>DIRECTOR DE INFRAESTRUCTURA</v>
          </cell>
          <cell r="G196" t="str">
            <v xml:space="preserve">CONSEJERIA PARA EL PLAN COLOMBIA </v>
          </cell>
          <cell r="H196">
            <v>2312</v>
          </cell>
          <cell r="I196">
            <v>4500000</v>
          </cell>
          <cell r="J196">
            <v>4500000</v>
          </cell>
          <cell r="K196">
            <v>38077</v>
          </cell>
          <cell r="M196">
            <v>4500000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4500000</v>
          </cell>
        </row>
        <row r="197">
          <cell r="A197">
            <v>71774658</v>
          </cell>
          <cell r="B197" t="str">
            <v>DANIEL SALDARRIAGA VELEZ</v>
          </cell>
          <cell r="C197" t="str">
            <v>ucl MEDELLIN</v>
          </cell>
          <cell r="D197" t="str">
            <v>JOVENES EN ACCION</v>
          </cell>
          <cell r="E197" t="str">
            <v>cnt</v>
          </cell>
          <cell r="F197" t="str">
            <v>COORDINADOR UNIDAD LOCAL PROGRAMA JOVENES EN ACCION</v>
          </cell>
          <cell r="G197" t="str">
            <v>COORDINACION UCL MEDELLIN</v>
          </cell>
          <cell r="H197">
            <v>2322</v>
          </cell>
          <cell r="I197">
            <v>2300000</v>
          </cell>
          <cell r="J197">
            <v>2300000</v>
          </cell>
          <cell r="K197">
            <v>37986</v>
          </cell>
          <cell r="M197">
            <v>0</v>
          </cell>
          <cell r="N197">
            <v>0</v>
          </cell>
          <cell r="O197">
            <v>2300000</v>
          </cell>
          <cell r="P197">
            <v>0</v>
          </cell>
          <cell r="Q197">
            <v>0</v>
          </cell>
          <cell r="R197">
            <v>0</v>
          </cell>
          <cell r="S197">
            <v>2300000</v>
          </cell>
        </row>
        <row r="198">
          <cell r="A198">
            <v>71775716</v>
          </cell>
          <cell r="B198" t="str">
            <v>SEBASTIAN CAMILO LARA OSPINA</v>
          </cell>
          <cell r="C198" t="str">
            <v>BOGOTA</v>
          </cell>
          <cell r="D198" t="str">
            <v>RED DE APOYO SOCIAL</v>
          </cell>
          <cell r="E198" t="str">
            <v>cnt</v>
          </cell>
          <cell r="F198" t="str">
            <v>COORDINADOR RED DE APOYO SOCIAL</v>
          </cell>
          <cell r="G198" t="str">
            <v>CONSEJERIA PRESIDENCIAL PLAN COLOMBIA</v>
          </cell>
          <cell r="H198">
            <v>2285</v>
          </cell>
          <cell r="I198">
            <v>2500000</v>
          </cell>
          <cell r="J198">
            <v>2500000</v>
          </cell>
          <cell r="K198">
            <v>38077</v>
          </cell>
          <cell r="M198">
            <v>2500000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2500000</v>
          </cell>
        </row>
        <row r="199">
          <cell r="A199">
            <v>73097685</v>
          </cell>
          <cell r="B199" t="str">
            <v>NESTOR ANIBAL HERRERA BOSSIO</v>
          </cell>
          <cell r="C199" t="str">
            <v>ucr SAN PABLO - SUR DE BOLIVAR</v>
          </cell>
          <cell r="D199" t="str">
            <v>COORDINACION NACIONAL DE REGIONALES</v>
          </cell>
          <cell r="E199" t="str">
            <v>cnt</v>
          </cell>
          <cell r="F199" t="str">
            <v>COORDINACION NACIONAL DE REGIONALES</v>
          </cell>
          <cell r="G199">
            <v>0</v>
          </cell>
          <cell r="H199">
            <v>2261</v>
          </cell>
          <cell r="I199">
            <v>3132000</v>
          </cell>
          <cell r="J199">
            <v>3132000</v>
          </cell>
          <cell r="K199">
            <v>38077</v>
          </cell>
          <cell r="M199">
            <v>0</v>
          </cell>
          <cell r="N199">
            <v>0</v>
          </cell>
          <cell r="O199">
            <v>3132000</v>
          </cell>
          <cell r="P199">
            <v>0</v>
          </cell>
          <cell r="Q199">
            <v>0</v>
          </cell>
          <cell r="R199">
            <v>0</v>
          </cell>
          <cell r="S199">
            <v>3132000</v>
          </cell>
        </row>
        <row r="200">
          <cell r="A200">
            <v>75089687</v>
          </cell>
          <cell r="B200" t="str">
            <v>JUAN JACOBO CALDERON VILLEGAS</v>
          </cell>
          <cell r="C200" t="str">
            <v>BOGOTA</v>
          </cell>
          <cell r="D200" t="str">
            <v>JURIDICA</v>
          </cell>
          <cell r="E200" t="str">
            <v>cnt</v>
          </cell>
          <cell r="F200" t="str">
            <v>DIRECTORA JURIDICA</v>
          </cell>
          <cell r="G200" t="str">
            <v xml:space="preserve">CONSEJERIA PARA EL PLAN COLOMBIA </v>
          </cell>
          <cell r="H200">
            <v>2303</v>
          </cell>
          <cell r="I200">
            <v>3500000</v>
          </cell>
          <cell r="J200">
            <v>3500000</v>
          </cell>
          <cell r="K200">
            <v>38077</v>
          </cell>
          <cell r="M200">
            <v>3500000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3500000</v>
          </cell>
        </row>
        <row r="201">
          <cell r="A201">
            <v>76228639</v>
          </cell>
          <cell r="B201" t="str">
            <v>ALVARO JOSE CORREA</v>
          </cell>
          <cell r="C201" t="str">
            <v>UCR POPAYAN</v>
          </cell>
          <cell r="D201" t="str">
            <v>FAMILIAS GUARDABOSQUES</v>
          </cell>
          <cell r="E201" t="str">
            <v>cnt</v>
          </cell>
          <cell r="F201" t="str">
            <v>COORDIANDORA DEL PROGRAMA DESARROLLO ALTERNATIVO</v>
          </cell>
          <cell r="G201">
            <v>0</v>
          </cell>
          <cell r="H201">
            <v>2338</v>
          </cell>
          <cell r="I201">
            <v>2500000</v>
          </cell>
          <cell r="J201">
            <v>2500000</v>
          </cell>
          <cell r="K201">
            <v>38077</v>
          </cell>
          <cell r="M201">
            <v>0</v>
          </cell>
          <cell r="N201">
            <v>0</v>
          </cell>
          <cell r="O201">
            <v>2500000</v>
          </cell>
          <cell r="P201">
            <v>0</v>
          </cell>
          <cell r="Q201">
            <v>0</v>
          </cell>
          <cell r="R201">
            <v>0</v>
          </cell>
          <cell r="S201">
            <v>2500000</v>
          </cell>
        </row>
        <row r="202">
          <cell r="A202">
            <v>77013982</v>
          </cell>
          <cell r="B202" t="str">
            <v>TITO MODESTO PUMAREJO HAZBUN</v>
          </cell>
          <cell r="C202" t="str">
            <v>UCR CESAR</v>
          </cell>
          <cell r="D202" t="str">
            <v>FAMILIAS EN ACCION</v>
          </cell>
          <cell r="E202" t="str">
            <v>cnt</v>
          </cell>
          <cell r="F202" t="str">
            <v>COORDINADORA PROGRAMA FAMILIAS EN ACCION</v>
          </cell>
          <cell r="G202">
            <v>0</v>
          </cell>
          <cell r="H202">
            <v>2130</v>
          </cell>
          <cell r="I202">
            <v>3400000</v>
          </cell>
          <cell r="J202">
            <v>3400000</v>
          </cell>
          <cell r="K202">
            <v>37986</v>
          </cell>
          <cell r="M202">
            <v>0</v>
          </cell>
          <cell r="N202">
            <v>0</v>
          </cell>
          <cell r="O202">
            <v>3400000</v>
          </cell>
          <cell r="P202">
            <v>0</v>
          </cell>
          <cell r="Q202">
            <v>0</v>
          </cell>
          <cell r="R202">
            <v>0</v>
          </cell>
          <cell r="S202">
            <v>3400000</v>
          </cell>
        </row>
        <row r="203">
          <cell r="A203">
            <v>79050193</v>
          </cell>
          <cell r="B203" t="str">
            <v>WILLIAM CASTILLO JIMENEZ</v>
          </cell>
          <cell r="C203">
            <v>0</v>
          </cell>
          <cell r="D203" t="str">
            <v>CONTROL INTERNO</v>
          </cell>
          <cell r="E203" t="str">
            <v>cnt</v>
          </cell>
          <cell r="F203" t="str">
            <v>JEFE OFICINA CONTROL INTERNO DAPR</v>
          </cell>
          <cell r="G203">
            <v>0</v>
          </cell>
          <cell r="H203">
            <v>1031</v>
          </cell>
          <cell r="I203">
            <v>3700000</v>
          </cell>
          <cell r="J203">
            <v>3700000</v>
          </cell>
          <cell r="K203">
            <v>38077</v>
          </cell>
          <cell r="M203">
            <v>3700000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3700000</v>
          </cell>
        </row>
        <row r="204">
          <cell r="A204">
            <v>79101210</v>
          </cell>
          <cell r="B204" t="str">
            <v>ALEJANDRO GOMEZ ROBLEDO</v>
          </cell>
          <cell r="C204">
            <v>0</v>
          </cell>
          <cell r="D204" t="str">
            <v>FINANCIERA</v>
          </cell>
          <cell r="E204" t="str">
            <v>cnt</v>
          </cell>
          <cell r="F204" t="str">
            <v>COORDINADOR CONTABILIDAD FIP</v>
          </cell>
          <cell r="G204">
            <v>0</v>
          </cell>
          <cell r="H204">
            <v>1045</v>
          </cell>
          <cell r="I204">
            <v>2000000</v>
          </cell>
          <cell r="J204">
            <v>2000000</v>
          </cell>
          <cell r="K204">
            <v>38077</v>
          </cell>
          <cell r="M204">
            <v>2000000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2000000</v>
          </cell>
        </row>
        <row r="205">
          <cell r="A205">
            <v>79138838</v>
          </cell>
          <cell r="B205" t="str">
            <v>MIGUEL ANGEL OSTOS TRIANA</v>
          </cell>
          <cell r="C205">
            <v>0</v>
          </cell>
          <cell r="D205" t="str">
            <v>ADMINISTRATIVA</v>
          </cell>
          <cell r="E205" t="str">
            <v>cnt</v>
          </cell>
          <cell r="F205" t="str">
            <v>COORDINADOR ADMINISTRATIVO FIP</v>
          </cell>
          <cell r="G205">
            <v>0</v>
          </cell>
          <cell r="H205">
            <v>1016</v>
          </cell>
          <cell r="I205">
            <v>1400000</v>
          </cell>
          <cell r="J205">
            <v>1400000</v>
          </cell>
          <cell r="K205">
            <v>38077</v>
          </cell>
          <cell r="M205">
            <v>1400000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1400000</v>
          </cell>
        </row>
        <row r="206">
          <cell r="A206">
            <v>79149353</v>
          </cell>
          <cell r="B206" t="str">
            <v>ROBERTO ESCOBAR BORRERO</v>
          </cell>
          <cell r="C206" t="str">
            <v>BOGOTA</v>
          </cell>
          <cell r="D206" t="str">
            <v>EMPLEO EN ACCION</v>
          </cell>
          <cell r="E206" t="str">
            <v>cnt</v>
          </cell>
          <cell r="F206" t="str">
            <v>EMPLEO EN ACCION</v>
          </cell>
          <cell r="G206">
            <v>0</v>
          </cell>
          <cell r="H206">
            <v>2343</v>
          </cell>
          <cell r="I206">
            <v>2500000</v>
          </cell>
          <cell r="J206">
            <v>2500000</v>
          </cell>
          <cell r="K206">
            <v>38077</v>
          </cell>
          <cell r="M206">
            <v>2500000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2500000</v>
          </cell>
        </row>
        <row r="207">
          <cell r="A207">
            <v>79154310</v>
          </cell>
          <cell r="B207" t="str">
            <v>LUIS CARLOS JORGE CORRAL STRASSMANN</v>
          </cell>
          <cell r="C207">
            <v>0</v>
          </cell>
          <cell r="D207" t="str">
            <v>PLANEACION</v>
          </cell>
          <cell r="E207" t="str">
            <v>cnt</v>
          </cell>
          <cell r="F207" t="str">
            <v>GERENTE TECNICO DEL FIP</v>
          </cell>
          <cell r="G207">
            <v>0</v>
          </cell>
          <cell r="H207">
            <v>2166</v>
          </cell>
          <cell r="I207">
            <v>6500000</v>
          </cell>
          <cell r="J207">
            <v>6500000</v>
          </cell>
          <cell r="K207">
            <v>37986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6500000</v>
          </cell>
          <cell r="R207">
            <v>0</v>
          </cell>
          <cell r="S207">
            <v>6500000</v>
          </cell>
        </row>
        <row r="208">
          <cell r="A208">
            <v>79155729</v>
          </cell>
          <cell r="B208" t="str">
            <v>DAVID ALEJANDRO DIAZ GUERRERO</v>
          </cell>
          <cell r="C208">
            <v>0</v>
          </cell>
          <cell r="D208" t="str">
            <v>JURIDICA</v>
          </cell>
          <cell r="E208" t="str">
            <v>cnt</v>
          </cell>
          <cell r="F208" t="str">
            <v>DIRECTORA OFICINA JURIDICA DEL FIP</v>
          </cell>
          <cell r="G208">
            <v>0</v>
          </cell>
          <cell r="H208">
            <v>2208</v>
          </cell>
          <cell r="I208">
            <v>5200000</v>
          </cell>
          <cell r="J208">
            <v>5200000</v>
          </cell>
          <cell r="K208">
            <v>38077</v>
          </cell>
          <cell r="M208">
            <v>5200000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5200000</v>
          </cell>
        </row>
        <row r="209">
          <cell r="A209">
            <v>79264939</v>
          </cell>
          <cell r="B209" t="str">
            <v>HERMAMM  ORJUELA LOZANO</v>
          </cell>
          <cell r="C209" t="str">
            <v>UCR VILLAVICENCIO</v>
          </cell>
          <cell r="D209" t="str">
            <v>COORDINACION NACIONAL DE REGIONALES</v>
          </cell>
          <cell r="E209" t="str">
            <v>cnt</v>
          </cell>
          <cell r="F209" t="str">
            <v>DIRECCIÓN DE PLANEACIÓN</v>
          </cell>
          <cell r="G209" t="str">
            <v>COORDIANDOR REGIONAL DEL META</v>
          </cell>
          <cell r="H209">
            <v>2332</v>
          </cell>
          <cell r="I209">
            <v>2900000</v>
          </cell>
          <cell r="J209">
            <v>2900000</v>
          </cell>
          <cell r="K209">
            <v>37986</v>
          </cell>
          <cell r="M209">
            <v>0</v>
          </cell>
          <cell r="N209">
            <v>0</v>
          </cell>
          <cell r="O209">
            <v>2900000</v>
          </cell>
          <cell r="P209">
            <v>0</v>
          </cell>
          <cell r="Q209">
            <v>0</v>
          </cell>
          <cell r="R209">
            <v>0</v>
          </cell>
          <cell r="S209">
            <v>2900000</v>
          </cell>
        </row>
        <row r="210">
          <cell r="A210">
            <v>79278460</v>
          </cell>
          <cell r="B210" t="str">
            <v>JAIRO BOCANEGRA GUZMAN</v>
          </cell>
          <cell r="C210">
            <v>0</v>
          </cell>
          <cell r="D210" t="str">
            <v>FAMILIAS GUARDABOSQUES</v>
          </cell>
          <cell r="E210" t="str">
            <v>cnt</v>
          </cell>
          <cell r="F210" t="str">
            <v>COORDINADORA DE FAMILIAS GUARDABOSQUES DEL FIP</v>
          </cell>
          <cell r="G210">
            <v>0</v>
          </cell>
          <cell r="H210">
            <v>2167</v>
          </cell>
          <cell r="I210">
            <v>4100000</v>
          </cell>
          <cell r="J210">
            <v>4100000</v>
          </cell>
          <cell r="K210">
            <v>38077</v>
          </cell>
          <cell r="M210">
            <v>4100000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4100000</v>
          </cell>
        </row>
        <row r="211">
          <cell r="A211">
            <v>79295786</v>
          </cell>
          <cell r="B211" t="str">
            <v>CARLOS WILBER RAMOS VICTORIA</v>
          </cell>
          <cell r="C211">
            <v>0</v>
          </cell>
          <cell r="D211" t="str">
            <v>FAMILIAS EN ACCION</v>
          </cell>
          <cell r="E211" t="str">
            <v>cnt</v>
          </cell>
          <cell r="F211" t="str">
            <v>COORDINADORA PROGRAMA FAMILIAS EN ACCION</v>
          </cell>
          <cell r="G211">
            <v>0</v>
          </cell>
          <cell r="H211">
            <v>2132</v>
          </cell>
          <cell r="I211">
            <v>3400000</v>
          </cell>
          <cell r="J211">
            <v>3400000</v>
          </cell>
          <cell r="K211">
            <v>38077</v>
          </cell>
          <cell r="M211">
            <v>3400000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3400000</v>
          </cell>
        </row>
        <row r="212">
          <cell r="A212">
            <v>79296530</v>
          </cell>
          <cell r="B212" t="str">
            <v>LUIS FERNANDO CAICEDO RIVERA</v>
          </cell>
          <cell r="C212" t="str">
            <v>UCR TOLIMA</v>
          </cell>
          <cell r="D212" t="str">
            <v>FAMILIAS GUARDABOSQUES</v>
          </cell>
          <cell r="E212" t="str">
            <v>cnt</v>
          </cell>
          <cell r="F212" t="str">
            <v>DIRECTORA DE DESARROLLO ALTERNATIVO</v>
          </cell>
          <cell r="G212" t="str">
            <v>UCR TOLIMA</v>
          </cell>
          <cell r="H212">
            <v>2327</v>
          </cell>
          <cell r="I212">
            <v>2500000</v>
          </cell>
          <cell r="J212">
            <v>2500000</v>
          </cell>
          <cell r="K212">
            <v>38077</v>
          </cell>
          <cell r="M212">
            <v>0</v>
          </cell>
          <cell r="N212">
            <v>0</v>
          </cell>
          <cell r="O212">
            <v>2500000</v>
          </cell>
          <cell r="P212">
            <v>0</v>
          </cell>
          <cell r="Q212">
            <v>0</v>
          </cell>
          <cell r="R212">
            <v>0</v>
          </cell>
          <cell r="S212">
            <v>2500000</v>
          </cell>
        </row>
        <row r="213">
          <cell r="A213">
            <v>79333583</v>
          </cell>
          <cell r="B213" t="str">
            <v>AUGUSTO ORTEGA ARANGO</v>
          </cell>
          <cell r="C213" t="str">
            <v>BOGOTA</v>
          </cell>
          <cell r="D213" t="str">
            <v>CONTROL INTERNO</v>
          </cell>
          <cell r="E213" t="str">
            <v>cnt</v>
          </cell>
          <cell r="F213" t="str">
            <v>JEFE DE LA OFICINA DE CONTROL INTERNO DEL DAPR</v>
          </cell>
          <cell r="G213" t="str">
            <v>DARP</v>
          </cell>
          <cell r="H213">
            <v>2291</v>
          </cell>
          <cell r="I213">
            <v>3700000</v>
          </cell>
          <cell r="J213">
            <v>3700000</v>
          </cell>
          <cell r="K213">
            <v>38077</v>
          </cell>
          <cell r="M213">
            <v>3700000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3700000</v>
          </cell>
        </row>
        <row r="214">
          <cell r="A214">
            <v>79349009</v>
          </cell>
          <cell r="B214" t="str">
            <v>ANDRES EDUARDO BEJARANO BEJARANO</v>
          </cell>
          <cell r="C214">
            <v>0</v>
          </cell>
          <cell r="D214" t="str">
            <v>CONTROL INTERNO</v>
          </cell>
          <cell r="E214" t="str">
            <v>cnt</v>
          </cell>
          <cell r="F214" t="str">
            <v>JEFE OFICINA CONTROL INTERNO DAPR</v>
          </cell>
          <cell r="G214">
            <v>0</v>
          </cell>
          <cell r="H214">
            <v>1030</v>
          </cell>
          <cell r="I214">
            <v>3700000</v>
          </cell>
          <cell r="J214">
            <v>3700000</v>
          </cell>
          <cell r="K214">
            <v>38077</v>
          </cell>
          <cell r="M214">
            <v>3700000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3700000</v>
          </cell>
        </row>
        <row r="215">
          <cell r="A215">
            <v>79374829</v>
          </cell>
          <cell r="B215" t="str">
            <v>ISIDORO PALACIOS RODRIGUEZ</v>
          </cell>
          <cell r="C215">
            <v>0</v>
          </cell>
          <cell r="D215" t="str">
            <v>FINANCIERA</v>
          </cell>
          <cell r="E215" t="str">
            <v>cnt</v>
          </cell>
          <cell r="F215" t="str">
            <v>JEFE DE PRESUPUESTO DEL FIP</v>
          </cell>
          <cell r="G215">
            <v>0</v>
          </cell>
          <cell r="H215">
            <v>2151</v>
          </cell>
          <cell r="I215">
            <v>3000000</v>
          </cell>
          <cell r="J215">
            <v>3000000</v>
          </cell>
          <cell r="K215">
            <v>38077</v>
          </cell>
          <cell r="M215">
            <v>3000000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3000000</v>
          </cell>
        </row>
        <row r="216">
          <cell r="A216">
            <v>79380257</v>
          </cell>
          <cell r="B216" t="str">
            <v>DELIO ADENAWER ATUESTA GARCIA</v>
          </cell>
          <cell r="C216">
            <v>0</v>
          </cell>
          <cell r="D216" t="str">
            <v>FAMILIAS EN ACCION</v>
          </cell>
          <cell r="E216" t="str">
            <v>cnt</v>
          </cell>
          <cell r="F216" t="str">
            <v>COORDINADORA PROGRAMA FAMILIAS EN ACCION</v>
          </cell>
          <cell r="G216">
            <v>0</v>
          </cell>
          <cell r="H216">
            <v>2096</v>
          </cell>
          <cell r="I216">
            <v>4000000</v>
          </cell>
          <cell r="J216">
            <v>4000000</v>
          </cell>
          <cell r="K216">
            <v>38077</v>
          </cell>
          <cell r="M216">
            <v>4000000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4000000</v>
          </cell>
        </row>
        <row r="217">
          <cell r="A217">
            <v>79397174</v>
          </cell>
          <cell r="B217" t="str">
            <v>LUIS FERNANDO BENAVIDES  TAFUR</v>
          </cell>
          <cell r="C217">
            <v>0</v>
          </cell>
          <cell r="D217" t="str">
            <v>SISTEMAS</v>
          </cell>
          <cell r="E217" t="str">
            <v>cnt</v>
          </cell>
          <cell r="F217" t="str">
            <v>COORDINADOR DE SISTEMAS DEL FIP</v>
          </cell>
          <cell r="G217">
            <v>0</v>
          </cell>
          <cell r="H217">
            <v>2221</v>
          </cell>
          <cell r="I217">
            <v>3700000</v>
          </cell>
          <cell r="J217">
            <v>3700000</v>
          </cell>
          <cell r="K217">
            <v>38077</v>
          </cell>
          <cell r="M217">
            <v>3700000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3700000</v>
          </cell>
        </row>
        <row r="218">
          <cell r="A218">
            <v>79417779</v>
          </cell>
          <cell r="B218" t="str">
            <v>HERNANDO SANCHEZ CASTRO</v>
          </cell>
          <cell r="C218">
            <v>0</v>
          </cell>
          <cell r="D218" t="str">
            <v>FAMILIAS EN ACCION</v>
          </cell>
          <cell r="E218" t="str">
            <v>cnt</v>
          </cell>
          <cell r="F218" t="str">
            <v>COORDINADORA PROGRAMA FAMILIAS EN ACCION</v>
          </cell>
          <cell r="G218">
            <v>0</v>
          </cell>
          <cell r="H218">
            <v>2136</v>
          </cell>
          <cell r="I218">
            <v>4000000</v>
          </cell>
          <cell r="J218">
            <v>4000000</v>
          </cell>
          <cell r="K218">
            <v>38077</v>
          </cell>
          <cell r="M218">
            <v>4000000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4000000</v>
          </cell>
        </row>
        <row r="219">
          <cell r="A219">
            <v>79423478</v>
          </cell>
          <cell r="B219" t="str">
            <v>CARLOS ARCESIO VARGAS JIMENEZ</v>
          </cell>
          <cell r="C219">
            <v>0</v>
          </cell>
          <cell r="D219" t="str">
            <v>ARCHIVO - DAPR</v>
          </cell>
          <cell r="E219" t="str">
            <v>cnt</v>
          </cell>
          <cell r="F219" t="str">
            <v>ASESORA DEL PLAN COLOMBIA</v>
          </cell>
          <cell r="G219">
            <v>0</v>
          </cell>
          <cell r="H219">
            <v>2078</v>
          </cell>
          <cell r="I219">
            <v>3000000</v>
          </cell>
          <cell r="J219">
            <v>3000000</v>
          </cell>
          <cell r="K219">
            <v>38077</v>
          </cell>
          <cell r="M219">
            <v>3000000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3000000</v>
          </cell>
        </row>
        <row r="220">
          <cell r="A220">
            <v>79436030</v>
          </cell>
          <cell r="B220" t="str">
            <v>GERMAN VERGARA PEREZ</v>
          </cell>
          <cell r="C220">
            <v>0</v>
          </cell>
          <cell r="D220" t="str">
            <v>CORRESPONDENCIA - DAPR</v>
          </cell>
          <cell r="E220" t="str">
            <v>cnt</v>
          </cell>
          <cell r="F220" t="str">
            <v>JEFE OFICINA CORRESPONDENCIA DEL FIP</v>
          </cell>
          <cell r="G220">
            <v>0</v>
          </cell>
          <cell r="H220">
            <v>2079</v>
          </cell>
          <cell r="I220">
            <v>1100000</v>
          </cell>
          <cell r="J220">
            <v>1100000</v>
          </cell>
          <cell r="K220">
            <v>38077</v>
          </cell>
          <cell r="M220">
            <v>1100000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1100000</v>
          </cell>
        </row>
        <row r="221">
          <cell r="A221">
            <v>79445895</v>
          </cell>
          <cell r="B221" t="str">
            <v>JORGE HORACIO HERNANDEZ</v>
          </cell>
          <cell r="C221" t="str">
            <v>BOGOTA</v>
          </cell>
          <cell r="D221" t="str">
            <v>FAMILIAS GUARDABOSQUES</v>
          </cell>
          <cell r="E221" t="str">
            <v>cnt</v>
          </cell>
          <cell r="F221" t="str">
            <v>COORDINADORA DE DESARROLLO ALTERNATIVO</v>
          </cell>
          <cell r="G221" t="str">
            <v>FAMILIAS GUARDABOSQUES</v>
          </cell>
          <cell r="H221">
            <v>2355</v>
          </cell>
          <cell r="I221">
            <v>3000000</v>
          </cell>
          <cell r="J221">
            <v>3000000</v>
          </cell>
          <cell r="K221">
            <v>38077</v>
          </cell>
          <cell r="M221">
            <v>3000000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3000000</v>
          </cell>
        </row>
        <row r="222">
          <cell r="A222">
            <v>79460524</v>
          </cell>
          <cell r="B222" t="str">
            <v>FREDY AUGUSTO MAYA LAGUNA</v>
          </cell>
          <cell r="C222">
            <v>0</v>
          </cell>
          <cell r="D222" t="str">
            <v>INFRAESTRUCTURA PARA LA PAZ</v>
          </cell>
          <cell r="E222" t="str">
            <v>cnt</v>
          </cell>
          <cell r="F222" t="str">
            <v>COORDINADOR DEL PROGRAMA INFRAESTRUCTURA DEL FIP</v>
          </cell>
          <cell r="G222">
            <v>0</v>
          </cell>
          <cell r="H222">
            <v>2228</v>
          </cell>
          <cell r="I222">
            <v>3500000</v>
          </cell>
          <cell r="J222">
            <v>3500000</v>
          </cell>
          <cell r="K222">
            <v>38077</v>
          </cell>
          <cell r="M222">
            <v>3500000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3500000</v>
          </cell>
        </row>
        <row r="223">
          <cell r="A223">
            <v>79487224</v>
          </cell>
          <cell r="B223" t="str">
            <v>JIMMY ALONSO VERGEL PUENTES</v>
          </cell>
          <cell r="C223" t="str">
            <v>BOGOTA</v>
          </cell>
          <cell r="D223" t="str">
            <v>EMPLEO EN ACCION</v>
          </cell>
          <cell r="E223" t="str">
            <v>cnt</v>
          </cell>
          <cell r="F223" t="str">
            <v>COORDINADOR PROGRAMA EMPLEO EN ACCION</v>
          </cell>
          <cell r="G223" t="str">
            <v>RED DE APOYO SOCIAL</v>
          </cell>
          <cell r="H223">
            <v>2286</v>
          </cell>
          <cell r="I223">
            <v>2500000</v>
          </cell>
          <cell r="J223">
            <v>2500000</v>
          </cell>
          <cell r="K223">
            <v>38077</v>
          </cell>
          <cell r="M223">
            <v>2500000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2500000</v>
          </cell>
        </row>
        <row r="224">
          <cell r="A224">
            <v>79487503</v>
          </cell>
          <cell r="B224" t="str">
            <v>IVAN CASTRO  LOPEZ</v>
          </cell>
          <cell r="C224">
            <v>0</v>
          </cell>
          <cell r="D224" t="str">
            <v>FAMILIAS EN ACCION</v>
          </cell>
          <cell r="E224" t="str">
            <v>cnt</v>
          </cell>
          <cell r="F224" t="str">
            <v>COORDINADORA PROGRAMA FAMILIAS EN ACCION</v>
          </cell>
          <cell r="G224">
            <v>0</v>
          </cell>
          <cell r="H224">
            <v>2106</v>
          </cell>
          <cell r="I224">
            <v>4000000</v>
          </cell>
          <cell r="J224">
            <v>4000000</v>
          </cell>
          <cell r="K224">
            <v>38077</v>
          </cell>
          <cell r="M224">
            <v>4000000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4000000</v>
          </cell>
        </row>
        <row r="225">
          <cell r="A225">
            <v>79505795</v>
          </cell>
          <cell r="B225" t="str">
            <v>EDGAR ENRIQUE CAMPOS MUÑOZ</v>
          </cell>
          <cell r="C225">
            <v>0</v>
          </cell>
          <cell r="D225" t="str">
            <v>COMUNICACIONES</v>
          </cell>
          <cell r="E225" t="str">
            <v>cnt</v>
          </cell>
          <cell r="F225" t="str">
            <v>ASESORA DE COMUNICACIONES PLAN COLOMBIA</v>
          </cell>
          <cell r="G225">
            <v>0</v>
          </cell>
          <cell r="H225">
            <v>1065</v>
          </cell>
          <cell r="I225">
            <v>2000000</v>
          </cell>
          <cell r="J225">
            <v>2000000</v>
          </cell>
          <cell r="K225">
            <v>38077</v>
          </cell>
          <cell r="M225">
            <v>2000000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2000000</v>
          </cell>
        </row>
        <row r="226">
          <cell r="A226">
            <v>79536618</v>
          </cell>
          <cell r="B226" t="str">
            <v>JOSE GABRIEL ZORRO ROJAS</v>
          </cell>
          <cell r="C226">
            <v>0</v>
          </cell>
          <cell r="D226" t="str">
            <v>SISTEMAS</v>
          </cell>
          <cell r="E226" t="str">
            <v>cnt</v>
          </cell>
          <cell r="F226" t="str">
            <v>COORDINADOR DE SISTEMAS DEL FIP</v>
          </cell>
          <cell r="G226">
            <v>0</v>
          </cell>
          <cell r="H226">
            <v>2224</v>
          </cell>
          <cell r="I226">
            <v>3700000</v>
          </cell>
          <cell r="J226">
            <v>3700000</v>
          </cell>
          <cell r="K226">
            <v>38077</v>
          </cell>
          <cell r="M226">
            <v>3700000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3700000</v>
          </cell>
        </row>
        <row r="227">
          <cell r="A227">
            <v>79559291</v>
          </cell>
          <cell r="B227" t="str">
            <v>MARIO ALFONSO PARDO PARDO</v>
          </cell>
          <cell r="C227" t="str">
            <v>BOGOTA</v>
          </cell>
          <cell r="D227" t="str">
            <v>PLANEACION</v>
          </cell>
          <cell r="E227" t="str">
            <v>cnt</v>
          </cell>
          <cell r="F227" t="str">
            <v>COORDINADOR DE LA OFICINA DE PLANEACIÓN DE LA CONSEJERIA PARA EL PLAN COLOMBIA</v>
          </cell>
          <cell r="G227">
            <v>0</v>
          </cell>
          <cell r="H227">
            <v>2269</v>
          </cell>
          <cell r="I227">
            <v>4500000</v>
          </cell>
          <cell r="J227">
            <v>4500000</v>
          </cell>
          <cell r="K227">
            <v>38077</v>
          </cell>
          <cell r="M227">
            <v>4500000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4500000</v>
          </cell>
        </row>
        <row r="228">
          <cell r="A228">
            <v>79600516</v>
          </cell>
          <cell r="B228" t="str">
            <v>ALFREDO ANDRES GARCIA MEJIA</v>
          </cell>
          <cell r="C228">
            <v>0</v>
          </cell>
          <cell r="D228" t="str">
            <v>INFRAESTRUCTURA PARA LA PAZ</v>
          </cell>
          <cell r="E228" t="str">
            <v>cnt</v>
          </cell>
          <cell r="F228" t="str">
            <v>ASESOR DEL PLAN COLOMBIA - PROGRAMA GESTION COMUNITARIA DEL FIP</v>
          </cell>
          <cell r="G228">
            <v>0</v>
          </cell>
          <cell r="H228">
            <v>2170</v>
          </cell>
          <cell r="I228">
            <v>3500000</v>
          </cell>
          <cell r="J228">
            <v>3500000</v>
          </cell>
          <cell r="K228">
            <v>38077</v>
          </cell>
          <cell r="M228">
            <v>3500000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3500000</v>
          </cell>
        </row>
        <row r="229">
          <cell r="A229">
            <v>79618724</v>
          </cell>
          <cell r="B229" t="str">
            <v>CARLOS JULIO NEISA GONZALEZ</v>
          </cell>
          <cell r="C229">
            <v>0</v>
          </cell>
          <cell r="D229" t="str">
            <v>FAMILIAS GUARDABOSQUES</v>
          </cell>
          <cell r="E229" t="str">
            <v>cnt</v>
          </cell>
          <cell r="F229" t="str">
            <v>GERENCIA TECNICA</v>
          </cell>
          <cell r="G229">
            <v>0</v>
          </cell>
          <cell r="H229">
            <v>1056</v>
          </cell>
          <cell r="I229">
            <v>4000000</v>
          </cell>
          <cell r="J229">
            <v>4000000</v>
          </cell>
          <cell r="K229">
            <v>38077</v>
          </cell>
          <cell r="M229">
            <v>4000000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4000000</v>
          </cell>
        </row>
        <row r="230">
          <cell r="A230">
            <v>79627138</v>
          </cell>
          <cell r="B230" t="str">
            <v>GERMAN ALBERTO QUIROGA GONZALEZ</v>
          </cell>
          <cell r="C230" t="str">
            <v>BOGOTA</v>
          </cell>
          <cell r="D230" t="str">
            <v>PLANEACION</v>
          </cell>
          <cell r="E230" t="str">
            <v>cnt</v>
          </cell>
          <cell r="F230" t="str">
            <v>DIRECTORA EJECUTIVA FIP O QUIEN ESTA DESIGNE</v>
          </cell>
          <cell r="G230">
            <v>0</v>
          </cell>
          <cell r="H230">
            <v>2259</v>
          </cell>
          <cell r="I230">
            <v>5500000</v>
          </cell>
          <cell r="J230">
            <v>5500000</v>
          </cell>
          <cell r="K230">
            <v>38077</v>
          </cell>
          <cell r="M230">
            <v>5500000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5500000</v>
          </cell>
        </row>
        <row r="231">
          <cell r="A231">
            <v>79639882</v>
          </cell>
          <cell r="B231" t="str">
            <v>WILLIAM FERNANDO CORTES PINZON</v>
          </cell>
          <cell r="C231">
            <v>0</v>
          </cell>
          <cell r="D231" t="str">
            <v>COMUNICACIONES</v>
          </cell>
          <cell r="E231" t="str">
            <v>cnt</v>
          </cell>
          <cell r="F231" t="str">
            <v>ASESORA DE COMUNICACIONES PLAN COLOMBIA</v>
          </cell>
          <cell r="G231">
            <v>0</v>
          </cell>
          <cell r="H231">
            <v>2246</v>
          </cell>
          <cell r="I231">
            <v>5100000</v>
          </cell>
          <cell r="J231">
            <v>5100000</v>
          </cell>
          <cell r="K231">
            <v>38077</v>
          </cell>
          <cell r="M231">
            <v>5100000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5100000</v>
          </cell>
        </row>
        <row r="232">
          <cell r="A232">
            <v>79650874</v>
          </cell>
          <cell r="B232" t="str">
            <v>CAMILO FRANCO HINCAPIE</v>
          </cell>
          <cell r="C232">
            <v>0</v>
          </cell>
          <cell r="D232" t="str">
            <v>JURIDICA</v>
          </cell>
          <cell r="E232" t="str">
            <v>cnt</v>
          </cell>
          <cell r="F232" t="str">
            <v>DIRECTORA OFICINA JURIDICA DEL FIP</v>
          </cell>
          <cell r="G232">
            <v>0</v>
          </cell>
          <cell r="H232">
            <v>2217</v>
          </cell>
          <cell r="I232">
            <v>1600000</v>
          </cell>
          <cell r="J232">
            <v>1600000</v>
          </cell>
          <cell r="K232">
            <v>38077</v>
          </cell>
          <cell r="M232">
            <v>1600000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1600000</v>
          </cell>
        </row>
        <row r="233">
          <cell r="A233">
            <v>79689540</v>
          </cell>
          <cell r="B233" t="str">
            <v>GABRIEL VELEZ CALDERÓN</v>
          </cell>
          <cell r="C233">
            <v>0</v>
          </cell>
          <cell r="D233" t="str">
            <v>JURIDICA</v>
          </cell>
          <cell r="E233" t="str">
            <v>cnt</v>
          </cell>
          <cell r="F233" t="str">
            <v>DIRECTORA OFICINA JURIDICA DEL FIP</v>
          </cell>
          <cell r="G233">
            <v>0</v>
          </cell>
          <cell r="H233">
            <v>2227</v>
          </cell>
          <cell r="I233">
            <v>2500000</v>
          </cell>
          <cell r="J233">
            <v>2500000</v>
          </cell>
          <cell r="K233">
            <v>38077</v>
          </cell>
          <cell r="M233">
            <v>2500000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2500000</v>
          </cell>
        </row>
        <row r="234">
          <cell r="A234">
            <v>79724421</v>
          </cell>
          <cell r="B234" t="str">
            <v>HERNAN DARIO AVELLA SALAZAR</v>
          </cell>
          <cell r="C234">
            <v>0</v>
          </cell>
          <cell r="D234" t="str">
            <v>INFRAESTRUCTURA PARA LA PAZ</v>
          </cell>
          <cell r="E234" t="str">
            <v>cnt</v>
          </cell>
          <cell r="F234" t="str">
            <v>COORDINADOR DE INFRAESTRUCTURA PARA LA PAZ</v>
          </cell>
          <cell r="G234">
            <v>0</v>
          </cell>
          <cell r="H234">
            <v>2168</v>
          </cell>
          <cell r="I234">
            <v>2600000</v>
          </cell>
          <cell r="J234">
            <v>2600000</v>
          </cell>
          <cell r="K234">
            <v>38077</v>
          </cell>
          <cell r="M234">
            <v>2600000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2600000</v>
          </cell>
        </row>
        <row r="235">
          <cell r="A235">
            <v>79736855</v>
          </cell>
          <cell r="B235" t="str">
            <v>OMAR ALEXANDER QUIJANO MARTINEZ</v>
          </cell>
          <cell r="C235">
            <v>0</v>
          </cell>
          <cell r="D235" t="str">
            <v>FINANCIERA</v>
          </cell>
          <cell r="E235" t="str">
            <v>cnt</v>
          </cell>
          <cell r="F235" t="str">
            <v>TESORERO DEL FIP</v>
          </cell>
          <cell r="G235">
            <v>0</v>
          </cell>
          <cell r="H235">
            <v>2074</v>
          </cell>
          <cell r="I235">
            <v>1000000</v>
          </cell>
          <cell r="J235">
            <v>1000000</v>
          </cell>
          <cell r="K235">
            <v>38077</v>
          </cell>
          <cell r="M235">
            <v>1000000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1000000</v>
          </cell>
        </row>
        <row r="236">
          <cell r="A236">
            <v>79781129</v>
          </cell>
          <cell r="B236" t="str">
            <v>ANTONIO JOSE FERNANDEZ DE CASTRO MUÑOZ</v>
          </cell>
          <cell r="C236" t="str">
            <v>BOGOTA</v>
          </cell>
          <cell r="D236" t="str">
            <v>EMPLEO EN ACCION</v>
          </cell>
          <cell r="E236" t="str">
            <v>cnt</v>
          </cell>
          <cell r="F236" t="str">
            <v>COORDINADOR PROGRAMA EMPLEO EN ACCION</v>
          </cell>
          <cell r="G236" t="str">
            <v>RED DE APOYO SOCIAL</v>
          </cell>
          <cell r="H236">
            <v>2290</v>
          </cell>
          <cell r="I236">
            <v>2500000</v>
          </cell>
          <cell r="J236">
            <v>2500000</v>
          </cell>
          <cell r="K236">
            <v>38077</v>
          </cell>
          <cell r="M236">
            <v>2500000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2500000</v>
          </cell>
        </row>
        <row r="237">
          <cell r="A237">
            <v>79781163</v>
          </cell>
          <cell r="B237" t="str">
            <v>ANDRES GALLEGO SEGOVIA</v>
          </cell>
          <cell r="C237" t="str">
            <v>BOGOTA</v>
          </cell>
          <cell r="D237" t="str">
            <v>DESARROLLO ALTERNATIVO</v>
          </cell>
          <cell r="E237" t="str">
            <v>cnt</v>
          </cell>
          <cell r="F237" t="str">
            <v>COORDIANDORA DEL AREA DE GESTION ADMINISTRATIVA Y FINANCIERA DEL PROGRAMA DESARROLLO ALTERNATIVO</v>
          </cell>
          <cell r="G237" t="str">
            <v xml:space="preserve"> AREA DE GESTION ADMINISTRATIVA Y FINANCIERA</v>
          </cell>
          <cell r="H237">
            <v>2337</v>
          </cell>
          <cell r="I237">
            <v>4000000</v>
          </cell>
          <cell r="J237">
            <v>4000000</v>
          </cell>
          <cell r="K237">
            <v>38077</v>
          </cell>
          <cell r="M237">
            <v>4000000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4000000</v>
          </cell>
        </row>
        <row r="238">
          <cell r="A238">
            <v>79788537</v>
          </cell>
          <cell r="B238" t="str">
            <v>CARLOS ALBERTO SALAZAR ECHAVARRIA</v>
          </cell>
          <cell r="C238">
            <v>0</v>
          </cell>
          <cell r="D238" t="str">
            <v>EMPLEO EN ACCION</v>
          </cell>
          <cell r="E238" t="str">
            <v>cnt</v>
          </cell>
          <cell r="F238" t="str">
            <v>COORDINADOR DE EMPLEO EN ACCIÓN</v>
          </cell>
          <cell r="G238">
            <v>0</v>
          </cell>
          <cell r="H238">
            <v>2093</v>
          </cell>
          <cell r="I238">
            <v>2500000</v>
          </cell>
          <cell r="J238">
            <v>2500000</v>
          </cell>
          <cell r="K238">
            <v>38077</v>
          </cell>
          <cell r="M238">
            <v>2500000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2500000</v>
          </cell>
        </row>
        <row r="239">
          <cell r="A239">
            <v>79796861</v>
          </cell>
          <cell r="B239" t="str">
            <v>CARLOS ALBERTO RANGEL ESPARZA</v>
          </cell>
          <cell r="C239">
            <v>0</v>
          </cell>
          <cell r="D239" t="str">
            <v>JURIDICA</v>
          </cell>
          <cell r="E239" t="str">
            <v>cnt</v>
          </cell>
          <cell r="F239" t="str">
            <v>DIRECTORA OFICINA JURIDICA DEL FIP</v>
          </cell>
          <cell r="G239">
            <v>0</v>
          </cell>
          <cell r="H239">
            <v>2216</v>
          </cell>
          <cell r="I239">
            <v>3500000</v>
          </cell>
          <cell r="J239">
            <v>3500000</v>
          </cell>
          <cell r="K239">
            <v>37986</v>
          </cell>
          <cell r="M239">
            <v>3500000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3500000</v>
          </cell>
        </row>
        <row r="240">
          <cell r="A240">
            <v>79839118</v>
          </cell>
          <cell r="B240" t="str">
            <v>WILSON DAVID GALLO SANDOVAL</v>
          </cell>
          <cell r="C240" t="str">
            <v>BOGOTA</v>
          </cell>
          <cell r="D240" t="str">
            <v>SISTEMAS</v>
          </cell>
          <cell r="E240" t="str">
            <v>cnt</v>
          </cell>
          <cell r="F240" t="str">
            <v>COORDINADOR DE SISTEMAS</v>
          </cell>
          <cell r="G240" t="str">
            <v>SISTEMAS</v>
          </cell>
          <cell r="H240">
            <v>2365</v>
          </cell>
          <cell r="I240">
            <v>3630000</v>
          </cell>
          <cell r="J240">
            <v>3630000</v>
          </cell>
          <cell r="K240">
            <v>38077</v>
          </cell>
          <cell r="M240">
            <v>3630000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3630000</v>
          </cell>
        </row>
        <row r="241">
          <cell r="A241">
            <v>79848201</v>
          </cell>
          <cell r="B241" t="str">
            <v>JUAN CARLOS IRIARTE QUIROGA</v>
          </cell>
          <cell r="C241">
            <v>0</v>
          </cell>
          <cell r="D241" t="str">
            <v>FAMILIAS EN ACCION</v>
          </cell>
          <cell r="E241" t="str">
            <v>cnt</v>
          </cell>
          <cell r="F241" t="str">
            <v>COORDINADORA PROGRAMA FAMILIAS EN ACCION</v>
          </cell>
          <cell r="G241">
            <v>0</v>
          </cell>
          <cell r="H241">
            <v>2118</v>
          </cell>
          <cell r="I241">
            <v>4000000</v>
          </cell>
          <cell r="J241">
            <v>4000000</v>
          </cell>
          <cell r="K241">
            <v>38077</v>
          </cell>
          <cell r="M241">
            <v>4000000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4000000</v>
          </cell>
        </row>
        <row r="242">
          <cell r="A242">
            <v>79853847</v>
          </cell>
          <cell r="B242" t="str">
            <v>NELSON FERNANDO ROJAS CAMACHO</v>
          </cell>
          <cell r="C242" t="str">
            <v>BOGOTA</v>
          </cell>
          <cell r="D242" t="str">
            <v>JOVENES EN ACCION</v>
          </cell>
          <cell r="E242" t="str">
            <v>ops</v>
          </cell>
          <cell r="F242" t="str">
            <v>Coordinadora Programa Jovenes en Acción</v>
          </cell>
          <cell r="G242">
            <v>0</v>
          </cell>
          <cell r="H242">
            <v>20030827</v>
          </cell>
          <cell r="I242">
            <v>1000000</v>
          </cell>
          <cell r="J242">
            <v>1000000</v>
          </cell>
          <cell r="K242">
            <v>37986</v>
          </cell>
          <cell r="M242">
            <v>1000000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1000000</v>
          </cell>
        </row>
        <row r="243">
          <cell r="A243">
            <v>79867063</v>
          </cell>
          <cell r="B243" t="str">
            <v>JOHANN ALBERTO CASTILLO MORENO</v>
          </cell>
          <cell r="C243">
            <v>0</v>
          </cell>
          <cell r="D243" t="str">
            <v>SISTEMAS</v>
          </cell>
          <cell r="E243" t="str">
            <v>cnt</v>
          </cell>
          <cell r="F243" t="str">
            <v>COORDINADOR SISTEMAS FIP</v>
          </cell>
          <cell r="G243">
            <v>0</v>
          </cell>
          <cell r="H243">
            <v>1060</v>
          </cell>
          <cell r="I243">
            <v>2200000</v>
          </cell>
          <cell r="J243">
            <v>2200000</v>
          </cell>
          <cell r="K243">
            <v>38077</v>
          </cell>
          <cell r="M243">
            <v>2200000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2200000</v>
          </cell>
        </row>
        <row r="244">
          <cell r="A244">
            <v>79874866</v>
          </cell>
          <cell r="B244" t="str">
            <v>JUAN PABLO NIÑO NIÑO</v>
          </cell>
          <cell r="C244" t="str">
            <v>BOGOTA</v>
          </cell>
          <cell r="D244" t="str">
            <v>JURIDICA</v>
          </cell>
          <cell r="E244" t="str">
            <v>cnt</v>
          </cell>
          <cell r="F244" t="str">
            <v>DIRECTORA JURIDICA</v>
          </cell>
          <cell r="G244" t="str">
            <v xml:space="preserve">CONSEJERIA PARA EL PLAN COLOMBIA </v>
          </cell>
          <cell r="H244">
            <v>2296</v>
          </cell>
          <cell r="I244">
            <v>2000000</v>
          </cell>
          <cell r="J244">
            <v>2000000</v>
          </cell>
          <cell r="K244">
            <v>38077</v>
          </cell>
          <cell r="M244">
            <v>2000000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2000000</v>
          </cell>
        </row>
        <row r="245">
          <cell r="A245">
            <v>79906197</v>
          </cell>
          <cell r="B245" t="str">
            <v>DANIEL FERNANDO SILVA MONTEALEGRE</v>
          </cell>
          <cell r="C245">
            <v>0</v>
          </cell>
          <cell r="D245" t="str">
            <v>ARCHIVO - DAPR</v>
          </cell>
          <cell r="E245" t="str">
            <v>cnt</v>
          </cell>
          <cell r="F245" t="str">
            <v>ASESORA DEL PLAN COLOMBIA</v>
          </cell>
          <cell r="G245">
            <v>0</v>
          </cell>
          <cell r="H245">
            <v>2077</v>
          </cell>
          <cell r="I245">
            <v>1000000</v>
          </cell>
          <cell r="J245">
            <v>1000000</v>
          </cell>
          <cell r="K245">
            <v>38077</v>
          </cell>
          <cell r="M245">
            <v>1000000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1000000</v>
          </cell>
        </row>
        <row r="246">
          <cell r="A246">
            <v>79908936</v>
          </cell>
          <cell r="B246" t="str">
            <v>IVAN GOMEZ ALVAREZ</v>
          </cell>
          <cell r="C246" t="str">
            <v>BOGOTA</v>
          </cell>
          <cell r="D246" t="str">
            <v>DESARROLLO ALTERNATIVO</v>
          </cell>
          <cell r="E246" t="str">
            <v>cnt</v>
          </cell>
          <cell r="F246" t="str">
            <v>COORDIANDORA DEL AREA DE GESTION ADMINISTRATIVA Y FINANCIERA DEL PROGRAMA DESARROLLO ALTERNATIVO</v>
          </cell>
          <cell r="G246">
            <v>0</v>
          </cell>
          <cell r="H246">
            <v>2339</v>
          </cell>
          <cell r="I246">
            <v>3000000</v>
          </cell>
          <cell r="J246">
            <v>3000000</v>
          </cell>
          <cell r="K246">
            <v>38077</v>
          </cell>
          <cell r="M246">
            <v>3000000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3000000</v>
          </cell>
        </row>
        <row r="247">
          <cell r="A247">
            <v>79940104</v>
          </cell>
          <cell r="B247" t="str">
            <v>GABRIEL ALEJANDRO JIMENEZ ROA</v>
          </cell>
          <cell r="C247">
            <v>0</v>
          </cell>
          <cell r="D247" t="str">
            <v>EMPLEO EN ACCION</v>
          </cell>
          <cell r="E247" t="str">
            <v>cnt</v>
          </cell>
          <cell r="F247" t="str">
            <v>COORDINADOR DE EMPLEO EN ACCIÓN</v>
          </cell>
          <cell r="G247">
            <v>0</v>
          </cell>
          <cell r="H247">
            <v>2089</v>
          </cell>
          <cell r="I247">
            <v>1700000</v>
          </cell>
          <cell r="J247">
            <v>1700000</v>
          </cell>
          <cell r="K247">
            <v>38077</v>
          </cell>
          <cell r="M247">
            <v>1700000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1700000</v>
          </cell>
        </row>
        <row r="248">
          <cell r="A248">
            <v>79941305</v>
          </cell>
          <cell r="B248" t="str">
            <v>LEONARDO CORAL TRIVIÑO</v>
          </cell>
          <cell r="C248" t="str">
            <v>BOGOTA</v>
          </cell>
          <cell r="D248" t="str">
            <v>INFRAESTRUCTURA PARA LA PAZ</v>
          </cell>
          <cell r="E248" t="str">
            <v>cnt</v>
          </cell>
          <cell r="F248" t="str">
            <v>COORDINADOR DE PROYECTOS - DIRECCION DE INFRAESTRUCTURA</v>
          </cell>
          <cell r="G248" t="str">
            <v xml:space="preserve">CONSEJERIA PARA EL PLAN COLOMBIA </v>
          </cell>
          <cell r="H248">
            <v>2313</v>
          </cell>
          <cell r="I248">
            <v>2000000</v>
          </cell>
          <cell r="J248">
            <v>2000000</v>
          </cell>
          <cell r="K248">
            <v>38077</v>
          </cell>
          <cell r="M248">
            <v>2000000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2000000</v>
          </cell>
        </row>
        <row r="249">
          <cell r="A249">
            <v>79941784</v>
          </cell>
          <cell r="B249" t="str">
            <v>JUAN DAVID DUQUE BOTERO</v>
          </cell>
          <cell r="C249" t="str">
            <v>BOGOTA</v>
          </cell>
          <cell r="D249" t="str">
            <v>JURIDICA</v>
          </cell>
          <cell r="E249" t="str">
            <v>cnt</v>
          </cell>
          <cell r="F249" t="str">
            <v>DIRECTORA JURIDICA</v>
          </cell>
          <cell r="G249" t="str">
            <v xml:space="preserve">CONSEJERIA PARA EL PLAN COLOMBIA </v>
          </cell>
          <cell r="H249">
            <v>2301</v>
          </cell>
          <cell r="I249">
            <v>2500000</v>
          </cell>
          <cell r="J249">
            <v>2500000</v>
          </cell>
          <cell r="K249">
            <v>38077</v>
          </cell>
          <cell r="M249">
            <v>2500000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2500000</v>
          </cell>
        </row>
        <row r="250">
          <cell r="A250">
            <v>79942621</v>
          </cell>
          <cell r="B250" t="str">
            <v>FELIPE ANTONIO SALAZAR DIAZ-GRANADOS</v>
          </cell>
          <cell r="C250" t="str">
            <v>BOGOTA D.C.</v>
          </cell>
          <cell r="D250" t="str">
            <v>INFRAESTRUCTURA PARA LA PAZ</v>
          </cell>
          <cell r="E250" t="str">
            <v>cnt</v>
          </cell>
          <cell r="F250" t="str">
            <v>COORDINADORA GESTION COMUNITARIA</v>
          </cell>
          <cell r="G250" t="str">
            <v>GERENCIA TECNICA</v>
          </cell>
          <cell r="H250">
            <v>2254</v>
          </cell>
          <cell r="I250">
            <v>2600000</v>
          </cell>
          <cell r="J250">
            <v>2600000</v>
          </cell>
          <cell r="K250">
            <v>38077</v>
          </cell>
          <cell r="M250">
            <v>2600000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2600000</v>
          </cell>
        </row>
        <row r="251">
          <cell r="A251">
            <v>79947806</v>
          </cell>
          <cell r="B251" t="str">
            <v>JORGE GONZALEZ JACOME</v>
          </cell>
          <cell r="C251" t="str">
            <v>BOGOTA</v>
          </cell>
          <cell r="D251" t="str">
            <v>JURIDICA</v>
          </cell>
          <cell r="E251" t="str">
            <v>cnt</v>
          </cell>
          <cell r="F251" t="str">
            <v>DIRECTOR JURIDICO FIP</v>
          </cell>
          <cell r="G251" t="str">
            <v>CONSEJERIA PRESIDENCIAL PLAN COLOMBIA</v>
          </cell>
          <cell r="H251">
            <v>2281</v>
          </cell>
          <cell r="I251">
            <v>3500000</v>
          </cell>
          <cell r="J251">
            <v>3500000</v>
          </cell>
          <cell r="K251">
            <v>38077</v>
          </cell>
          <cell r="M251">
            <v>3500000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3500000</v>
          </cell>
        </row>
        <row r="252">
          <cell r="A252">
            <v>79947957</v>
          </cell>
          <cell r="B252" t="str">
            <v>SANTIAGO LOPEZ MONTOYA</v>
          </cell>
          <cell r="C252">
            <v>0</v>
          </cell>
          <cell r="D252" t="str">
            <v>EMPLEO EN ACCION</v>
          </cell>
          <cell r="E252" t="str">
            <v>cnt</v>
          </cell>
          <cell r="F252" t="str">
            <v>COORDINADOR DE EMPLEO EN ACCIÓN</v>
          </cell>
          <cell r="G252">
            <v>0</v>
          </cell>
          <cell r="H252">
            <v>2090</v>
          </cell>
          <cell r="I252">
            <v>2500000</v>
          </cell>
          <cell r="J252">
            <v>2500000</v>
          </cell>
          <cell r="K252">
            <v>38077</v>
          </cell>
          <cell r="M252">
            <v>2500000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2500000</v>
          </cell>
        </row>
        <row r="253">
          <cell r="A253">
            <v>79967344</v>
          </cell>
          <cell r="B253" t="str">
            <v>MIGUEL ANDRES FRANCO LEMUS</v>
          </cell>
          <cell r="C253">
            <v>0</v>
          </cell>
          <cell r="D253" t="str">
            <v>JURIDICA</v>
          </cell>
          <cell r="E253" t="str">
            <v>cnt</v>
          </cell>
          <cell r="F253" t="str">
            <v>DIRECTORA OFICINA JURIDICA DEL FIP</v>
          </cell>
          <cell r="G253">
            <v>0</v>
          </cell>
          <cell r="H253">
            <v>2209</v>
          </cell>
          <cell r="I253">
            <v>2500000</v>
          </cell>
          <cell r="J253">
            <v>2500000</v>
          </cell>
          <cell r="K253">
            <v>38077</v>
          </cell>
          <cell r="M253">
            <v>2500000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2500000</v>
          </cell>
        </row>
        <row r="254">
          <cell r="A254">
            <v>79976227</v>
          </cell>
          <cell r="B254" t="str">
            <v>OLIVER ANDRES DUCUARA PATARROYO</v>
          </cell>
          <cell r="C254">
            <v>0</v>
          </cell>
          <cell r="D254" t="str">
            <v>FAMILIAS GUARDABOSQUES</v>
          </cell>
          <cell r="E254" t="str">
            <v>cnt</v>
          </cell>
          <cell r="F254" t="str">
            <v>COORDINADORA FAMILIAS GUARDABOSQUES</v>
          </cell>
          <cell r="G254">
            <v>0</v>
          </cell>
          <cell r="H254">
            <v>1018</v>
          </cell>
          <cell r="I254">
            <v>1000000</v>
          </cell>
          <cell r="J254">
            <v>1000000</v>
          </cell>
          <cell r="K254">
            <v>38077</v>
          </cell>
          <cell r="M254">
            <v>1000000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1000000</v>
          </cell>
        </row>
        <row r="255">
          <cell r="A255">
            <v>79987128</v>
          </cell>
          <cell r="B255" t="str">
            <v>JAIME ALBERTO SUAREZ  ACEVEDO</v>
          </cell>
          <cell r="C255">
            <v>0</v>
          </cell>
          <cell r="D255" t="str">
            <v>JOVENES EN ACCION</v>
          </cell>
          <cell r="E255" t="str">
            <v>cnt</v>
          </cell>
          <cell r="F255" t="str">
            <v>COORDINADORA NACIONAL PROGRAMA JOVENES EN ACCION</v>
          </cell>
          <cell r="G255">
            <v>0</v>
          </cell>
          <cell r="H255">
            <v>2201</v>
          </cell>
          <cell r="I255">
            <v>1300000</v>
          </cell>
          <cell r="J255">
            <v>1300000</v>
          </cell>
          <cell r="K255">
            <v>37986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1300000</v>
          </cell>
          <cell r="R255">
            <v>0</v>
          </cell>
          <cell r="S255">
            <v>1300000</v>
          </cell>
        </row>
        <row r="256">
          <cell r="A256">
            <v>80006800</v>
          </cell>
          <cell r="B256" t="str">
            <v>LEON DAVID MONTEALEGRE ROJAS</v>
          </cell>
          <cell r="C256">
            <v>0</v>
          </cell>
          <cell r="D256" t="str">
            <v>INFRAESTRUCTURA PARA LA PAZ</v>
          </cell>
          <cell r="E256" t="str">
            <v>cnt</v>
          </cell>
          <cell r="F256" t="str">
            <v>COORDINADOR PROGRAMA GESTION COMUNITARIA DEL PLAN COLOMBIA</v>
          </cell>
          <cell r="G256">
            <v>0</v>
          </cell>
          <cell r="H256">
            <v>2236</v>
          </cell>
          <cell r="I256">
            <v>2600000</v>
          </cell>
          <cell r="J256">
            <v>2600000</v>
          </cell>
          <cell r="K256">
            <v>38077</v>
          </cell>
          <cell r="M256">
            <v>2600000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2600000</v>
          </cell>
        </row>
        <row r="257">
          <cell r="A257">
            <v>80017535</v>
          </cell>
          <cell r="B257" t="str">
            <v>OLIVER ANTONIO ALVAREZ DAVILA</v>
          </cell>
          <cell r="C257">
            <v>0</v>
          </cell>
          <cell r="D257" t="str">
            <v>CORRESPONDENCIA - DAPR</v>
          </cell>
          <cell r="E257" t="str">
            <v>cnt</v>
          </cell>
          <cell r="F257" t="str">
            <v>COORDINADOR ADMINISTRATIVO FIP</v>
          </cell>
          <cell r="G257">
            <v>0</v>
          </cell>
          <cell r="H257">
            <v>1012</v>
          </cell>
          <cell r="I257">
            <v>1000000</v>
          </cell>
          <cell r="J257">
            <v>1000000</v>
          </cell>
          <cell r="K257">
            <v>38077</v>
          </cell>
          <cell r="M257">
            <v>1000000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1000000</v>
          </cell>
        </row>
        <row r="258">
          <cell r="A258">
            <v>80067516</v>
          </cell>
          <cell r="B258" t="str">
            <v>CESAR AUGUSTO RODRIGUEZ CHAPARRO</v>
          </cell>
          <cell r="C258">
            <v>0</v>
          </cell>
          <cell r="D258" t="str">
            <v>ADMINISTRATIVA</v>
          </cell>
          <cell r="E258" t="str">
            <v>cnt</v>
          </cell>
          <cell r="F258" t="str">
            <v>ASESORA DEL PLAN COLOMBIA</v>
          </cell>
          <cell r="G258">
            <v>0</v>
          </cell>
          <cell r="H258">
            <v>2075</v>
          </cell>
          <cell r="I258">
            <v>1000000</v>
          </cell>
          <cell r="J258">
            <v>1000000</v>
          </cell>
          <cell r="K258">
            <v>38077</v>
          </cell>
          <cell r="M258">
            <v>1000000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1000000</v>
          </cell>
        </row>
        <row r="259">
          <cell r="A259">
            <v>80082360</v>
          </cell>
          <cell r="B259" t="str">
            <v>CARLOS ALBERTO GALVIS PEÑA</v>
          </cell>
          <cell r="C259">
            <v>0</v>
          </cell>
          <cell r="D259" t="str">
            <v>FINANCIERA</v>
          </cell>
          <cell r="E259" t="str">
            <v>cnt</v>
          </cell>
          <cell r="F259" t="str">
            <v>COORDINADOR DE TESORERIA FIP</v>
          </cell>
          <cell r="G259">
            <v>0</v>
          </cell>
          <cell r="H259">
            <v>1042</v>
          </cell>
          <cell r="I259">
            <v>1500000</v>
          </cell>
          <cell r="J259">
            <v>1500000</v>
          </cell>
          <cell r="K259">
            <v>38077</v>
          </cell>
          <cell r="M259">
            <v>1500000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1500000</v>
          </cell>
        </row>
        <row r="260">
          <cell r="A260">
            <v>80409653</v>
          </cell>
          <cell r="B260" t="str">
            <v>ANTONIO PABON SANTANDER</v>
          </cell>
          <cell r="C260" t="str">
            <v>BOGOTA</v>
          </cell>
          <cell r="D260" t="str">
            <v>JURIDICA</v>
          </cell>
          <cell r="E260" t="str">
            <v>ops</v>
          </cell>
          <cell r="F260" t="str">
            <v>DIRECTOR JURÍDICO FIP.</v>
          </cell>
          <cell r="G260" t="str">
            <v>JURIDICA</v>
          </cell>
          <cell r="H260">
            <v>20030815</v>
          </cell>
          <cell r="I260">
            <v>3480000</v>
          </cell>
          <cell r="J260">
            <v>3480000</v>
          </cell>
          <cell r="K260">
            <v>37986</v>
          </cell>
          <cell r="M260">
            <v>3480000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3480000</v>
          </cell>
        </row>
        <row r="261">
          <cell r="A261">
            <v>80421822</v>
          </cell>
          <cell r="B261" t="str">
            <v>CARLOS JOSE ALVIAR GARCIA</v>
          </cell>
          <cell r="C261">
            <v>0</v>
          </cell>
          <cell r="D261" t="str">
            <v>PLANEACION</v>
          </cell>
          <cell r="E261" t="str">
            <v>cnt</v>
          </cell>
          <cell r="F261" t="str">
            <v>GERENTE TECNICO DEL FIP</v>
          </cell>
          <cell r="G261">
            <v>0</v>
          </cell>
          <cell r="H261">
            <v>2165</v>
          </cell>
          <cell r="I261">
            <v>6500000</v>
          </cell>
          <cell r="J261">
            <v>6500000</v>
          </cell>
          <cell r="K261">
            <v>37986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6500000</v>
          </cell>
          <cell r="R261">
            <v>0</v>
          </cell>
          <cell r="S261">
            <v>6500000</v>
          </cell>
        </row>
        <row r="262">
          <cell r="A262">
            <v>80503446</v>
          </cell>
          <cell r="B262" t="str">
            <v>CAMILO MENDOZA ROZO</v>
          </cell>
          <cell r="C262" t="str">
            <v>BOGOTA</v>
          </cell>
          <cell r="D262" t="str">
            <v>JURIDICA</v>
          </cell>
          <cell r="E262" t="str">
            <v>cnt</v>
          </cell>
          <cell r="F262" t="str">
            <v>DIRECTORA JURIDICA</v>
          </cell>
          <cell r="G262" t="str">
            <v xml:space="preserve">CONSEJERIA PARA EL PLAN COLOMBIA </v>
          </cell>
          <cell r="H262">
            <v>2297</v>
          </cell>
          <cell r="I262">
            <v>3500000</v>
          </cell>
          <cell r="J262">
            <v>3500000</v>
          </cell>
          <cell r="K262">
            <v>38077</v>
          </cell>
          <cell r="M262">
            <v>3500000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3500000</v>
          </cell>
        </row>
        <row r="263">
          <cell r="A263">
            <v>80504246</v>
          </cell>
          <cell r="B263" t="str">
            <v>JOSE MIGUEL GOMEZ CHAPARRO</v>
          </cell>
          <cell r="C263" t="str">
            <v>BOGOTA</v>
          </cell>
          <cell r="D263" t="str">
            <v>JURIDICA</v>
          </cell>
          <cell r="E263" t="str">
            <v>cnt</v>
          </cell>
          <cell r="F263" t="str">
            <v>DIRECTOR JURIDICO FIP</v>
          </cell>
          <cell r="G263" t="str">
            <v xml:space="preserve">CONSEJERIA PARA EL PLAN COLOMBIA </v>
          </cell>
          <cell r="H263">
            <v>2311</v>
          </cell>
          <cell r="I263">
            <v>1600000</v>
          </cell>
          <cell r="J263">
            <v>1600000</v>
          </cell>
          <cell r="K263">
            <v>38077</v>
          </cell>
          <cell r="M263">
            <v>1600000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1600000</v>
          </cell>
        </row>
        <row r="264">
          <cell r="A264">
            <v>87470273</v>
          </cell>
          <cell r="B264" t="str">
            <v>LUIS FELIPE ORDOÑEZ ARMERO</v>
          </cell>
          <cell r="C264" t="str">
            <v>UCR NARIÑO</v>
          </cell>
          <cell r="D264" t="str">
            <v>FAMILIAS EN ACCION</v>
          </cell>
          <cell r="E264" t="str">
            <v>cnt</v>
          </cell>
          <cell r="F264" t="str">
            <v>COORDINADORA PROGRAMA FAMILIAS EN ACCION</v>
          </cell>
          <cell r="G264">
            <v>0</v>
          </cell>
          <cell r="H264">
            <v>2127</v>
          </cell>
          <cell r="I264">
            <v>3400000</v>
          </cell>
          <cell r="J264">
            <v>3400000</v>
          </cell>
          <cell r="K264">
            <v>38077</v>
          </cell>
          <cell r="M264">
            <v>0</v>
          </cell>
          <cell r="N264">
            <v>0</v>
          </cell>
          <cell r="O264">
            <v>3400000</v>
          </cell>
          <cell r="P264">
            <v>0</v>
          </cell>
          <cell r="Q264">
            <v>0</v>
          </cell>
          <cell r="R264">
            <v>0</v>
          </cell>
          <cell r="S264">
            <v>3400000</v>
          </cell>
        </row>
        <row r="265">
          <cell r="A265">
            <v>88228955</v>
          </cell>
          <cell r="B265" t="str">
            <v>TULIO EUSTACIO MANTILLA VARGAS</v>
          </cell>
          <cell r="C265" t="str">
            <v>BOGOTA</v>
          </cell>
          <cell r="D265" t="str">
            <v>JURIDICA</v>
          </cell>
          <cell r="E265" t="str">
            <v>cnt</v>
          </cell>
          <cell r="F265" t="str">
            <v>DIRECTORA JURIDICA</v>
          </cell>
          <cell r="G265" t="str">
            <v xml:space="preserve">CONSEJERIA PARA EL PLAN COLOMBIA </v>
          </cell>
          <cell r="H265">
            <v>2299</v>
          </cell>
          <cell r="I265">
            <v>2000000</v>
          </cell>
          <cell r="J265">
            <v>2000000</v>
          </cell>
          <cell r="K265">
            <v>38077</v>
          </cell>
          <cell r="M265">
            <v>2000000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2000000</v>
          </cell>
        </row>
        <row r="266">
          <cell r="A266">
            <v>91431237</v>
          </cell>
          <cell r="B266" t="str">
            <v>ADALBERTO HERNANDEZ HERNANDEZ</v>
          </cell>
          <cell r="C266" t="str">
            <v>UCR DEPARTAMENTO DE BOLIVAR</v>
          </cell>
          <cell r="D266" t="str">
            <v>FAMILIAS GUARDABOSQUES</v>
          </cell>
          <cell r="E266" t="str">
            <v>cnt</v>
          </cell>
          <cell r="F266" t="str">
            <v>DIRECTORA DE DESARROLLO ALTERNATIVO</v>
          </cell>
          <cell r="G266">
            <v>0</v>
          </cell>
          <cell r="H266">
            <v>2326</v>
          </cell>
          <cell r="I266">
            <v>2500000</v>
          </cell>
          <cell r="J266">
            <v>2500000</v>
          </cell>
          <cell r="K266">
            <v>38077</v>
          </cell>
          <cell r="M266">
            <v>0</v>
          </cell>
          <cell r="N266">
            <v>0</v>
          </cell>
          <cell r="O266">
            <v>2500000</v>
          </cell>
          <cell r="P266">
            <v>0</v>
          </cell>
          <cell r="Q266">
            <v>0</v>
          </cell>
          <cell r="R266">
            <v>0</v>
          </cell>
          <cell r="S266">
            <v>2500000</v>
          </cell>
        </row>
        <row r="267">
          <cell r="A267">
            <v>94382046</v>
          </cell>
          <cell r="B267" t="str">
            <v>FERNANDO RUIZ GALLEGO</v>
          </cell>
          <cell r="C267" t="str">
            <v>UCL CALI</v>
          </cell>
          <cell r="D267" t="str">
            <v>JOVENES EN ACCION</v>
          </cell>
          <cell r="E267" t="str">
            <v>cnt</v>
          </cell>
          <cell r="F267" t="str">
            <v>COORDINADORA NACIONAL PROGRAMA JOVENES EN ACCION</v>
          </cell>
          <cell r="G267">
            <v>0</v>
          </cell>
          <cell r="H267">
            <v>2199</v>
          </cell>
          <cell r="I267">
            <v>2300000</v>
          </cell>
          <cell r="J267">
            <v>2300000</v>
          </cell>
          <cell r="K267">
            <v>37986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2300000</v>
          </cell>
          <cell r="R267">
            <v>0</v>
          </cell>
          <cell r="S267">
            <v>2300000</v>
          </cell>
        </row>
        <row r="268"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</row>
        <row r="269"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</row>
        <row r="270"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</row>
        <row r="271"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</row>
        <row r="272"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</row>
        <row r="274"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</row>
        <row r="275"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</row>
        <row r="276"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</row>
        <row r="277"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</row>
        <row r="279"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</row>
        <row r="280"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</row>
        <row r="281"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</row>
        <row r="282"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</row>
        <row r="283"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</row>
        <row r="284"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</row>
        <row r="285"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</row>
        <row r="287"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</row>
        <row r="288"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</row>
        <row r="289"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</row>
        <row r="290"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</row>
        <row r="291"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</row>
        <row r="292"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</row>
        <row r="293"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</row>
        <row r="294"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</row>
        <row r="295"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</row>
        <row r="297"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</row>
        <row r="298"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</row>
        <row r="299"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</row>
        <row r="300"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</row>
        <row r="301"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</row>
        <row r="302"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</row>
        <row r="303"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</row>
        <row r="304"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</row>
        <row r="305"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</row>
        <row r="306"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</row>
        <row r="307"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</row>
        <row r="308"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</row>
        <row r="309"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</row>
        <row r="310"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</row>
        <row r="311"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</row>
        <row r="312"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</row>
        <row r="313"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</row>
        <row r="314"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</row>
        <row r="315"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</row>
        <row r="316"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</row>
        <row r="317"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</row>
        <row r="318"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</row>
        <row r="319"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</row>
        <row r="320"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</row>
        <row r="321"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</row>
        <row r="322"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</row>
        <row r="323"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</row>
        <row r="324"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</row>
        <row r="325"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</row>
        <row r="326"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</row>
        <row r="327"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</row>
        <row r="328"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</row>
        <row r="329"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</row>
        <row r="330"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</row>
        <row r="331"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</row>
        <row r="332"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</row>
        <row r="333"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</row>
        <row r="334"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</row>
        <row r="335"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</row>
        <row r="336"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</row>
        <row r="337"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</row>
        <row r="338"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</row>
        <row r="339"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</row>
        <row r="340"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</row>
        <row r="341"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</row>
        <row r="342"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</row>
        <row r="343"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</row>
        <row r="344"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</row>
        <row r="345"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</row>
        <row r="346"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</row>
        <row r="347"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</row>
        <row r="348"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</row>
        <row r="349"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</row>
        <row r="350"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</row>
        <row r="352"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</row>
        <row r="354"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</row>
        <row r="355"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</row>
        <row r="357"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</row>
        <row r="358"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</row>
        <row r="359"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</row>
        <row r="360"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</row>
        <row r="361"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</row>
        <row r="362"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</row>
        <row r="363"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</row>
        <row r="364"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</row>
        <row r="365"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</row>
        <row r="366"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</row>
        <row r="367"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</row>
        <row r="368"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</row>
        <row r="369"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</row>
        <row r="370"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</row>
        <row r="371"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</row>
        <row r="372"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</row>
        <row r="373"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</row>
        <row r="374"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</row>
        <row r="375"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</row>
        <row r="376"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</row>
        <row r="377"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</row>
        <row r="378"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</row>
        <row r="379"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</row>
        <row r="380"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</row>
        <row r="381"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</row>
        <row r="382"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</row>
        <row r="383"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</row>
        <row r="384"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</row>
        <row r="385"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</row>
        <row r="386"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</row>
        <row r="387"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</row>
        <row r="388"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</row>
        <row r="389"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</row>
        <row r="390"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</row>
        <row r="391"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</row>
        <row r="392"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</row>
        <row r="393"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</row>
        <row r="394"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</row>
        <row r="395"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</row>
        <row r="396"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</row>
        <row r="397"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</row>
        <row r="398"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</row>
        <row r="399"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</row>
        <row r="400"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</row>
        <row r="401"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</row>
        <row r="402"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</row>
        <row r="403"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</row>
        <row r="404"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</row>
        <row r="405"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</row>
        <row r="406"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</row>
        <row r="407"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</row>
        <row r="408"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</row>
        <row r="409"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</row>
        <row r="410"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</row>
        <row r="411"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</row>
        <row r="412"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</row>
        <row r="413"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</row>
        <row r="414"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</row>
        <row r="415"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</row>
        <row r="416"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</row>
        <row r="417"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</row>
        <row r="418"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</row>
        <row r="419"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</row>
        <row r="420"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</row>
        <row r="421"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</row>
        <row r="422"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</row>
        <row r="423"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</row>
        <row r="424"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</row>
        <row r="425"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</row>
        <row r="426"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</row>
        <row r="427"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</row>
        <row r="428"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</row>
        <row r="429"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</row>
        <row r="430"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</row>
        <row r="431"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</row>
        <row r="432"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</row>
        <row r="433"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</row>
        <row r="434"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</row>
        <row r="435"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</row>
        <row r="436"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</row>
        <row r="437"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</row>
        <row r="438"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</row>
        <row r="439"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</row>
        <row r="440"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</row>
        <row r="441"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</row>
        <row r="442"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</row>
        <row r="443"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</row>
        <row r="444"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</row>
        <row r="445"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</row>
        <row r="446"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</row>
        <row r="447"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</row>
        <row r="448"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</row>
        <row r="449"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</row>
        <row r="450"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</row>
        <row r="451"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</row>
        <row r="452"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</row>
        <row r="453"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</row>
        <row r="454"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</row>
        <row r="455"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</row>
        <row r="456"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</row>
        <row r="457"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</row>
        <row r="458"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</row>
        <row r="459"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</row>
        <row r="460"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</row>
        <row r="461"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</row>
        <row r="462"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</row>
        <row r="463"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</row>
        <row r="464"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</row>
        <row r="465"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</row>
        <row r="466"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</row>
        <row r="467"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</row>
        <row r="468"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</row>
        <row r="469"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</row>
        <row r="470"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</row>
        <row r="471"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Consolidados"/>
      <sheetName val="Sectores"/>
      <sheetName val="Gobierno-Resto"/>
      <sheetName val="Gráfic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GP 2002 A 2020"/>
      <sheetName val="SGP-PRESUPUESTADO 2003"/>
      <sheetName val="Distr. S.G.P."/>
      <sheetName val="BASE DE COSTOS MUNICIPIOS-MEN"/>
      <sheetName val="CALIDAD-2002"/>
      <sheetName val="BASE DE COSTOS MUNICIPIOS-DNP"/>
      <sheetName val="PROPUESTA REFORMA PENSIONAL"/>
      <sheetName val="RESPUESTA DERECHO DE PETICION"/>
      <sheetName val="PICN para Educación"/>
      <sheetName val="SITUADO FISCAL 1993 A 1998"/>
      <sheetName val="SITUAD FISCAL Y FEC 1996 A 2002"/>
      <sheetName val="RECURSOS FEC"/>
      <sheetName val="Distribuc.SGP Municipios 2002"/>
      <sheetName val="COSTOS Vs. INGRESOS SGP-2002"/>
      <sheetName val="COMPARATIVO"/>
      <sheetName val="RESUMEN COSTOS Vs. SGP 2002"/>
      <sheetName val="SITUACION FINANCIERA A 2002"/>
      <sheetName val="SITUACION FINANCIERA 2003 11-12"/>
      <sheetName val="SITUACION FINANCIERA 2003-12-12"/>
      <sheetName val="EDUCACION Vs. SALUD"/>
      <sheetName val="Prestserv-MEN-Proyectar  SGP"/>
      <sheetName val="Prestserv-MEN-Proyect.IPC Real"/>
      <sheetName val="Prestserv-MEN-2001-Proy.2002"/>
      <sheetName val="Aportespatr.-MEN-2001-Proy.2002"/>
      <sheetName val="Respresaport-MEN-2001-Proy.2002"/>
      <sheetName val="Resumendeficit-MEN-2001"/>
      <sheetName val="costosprestservcdeudas-MEN-2001"/>
      <sheetName val="DEFICITCONVEN-MEN-2001"/>
      <sheetName val="Deudas Paragrafo 3 artículo 15 "/>
      <sheetName val="deudas verificadas a 2001"/>
      <sheetName val="Deudas a 31-12-2001-Millones"/>
      <sheetName val="DEUDAS A 31-12-2001-Pesos"/>
      <sheetName val="DEUDAS 31-12-2000"/>
      <sheetName val="GIROS SITUAD.FISCAL- 2000"/>
      <sheetName val="GIROS SITUADO FISCAL - 2001"/>
      <sheetName val="GIROS SITUADO FISCAL Y FEC 2001"/>
      <sheetName val="COMPROMISOS Y PAGOS SGP 2002"/>
      <sheetName val="FEC-DNP"/>
      <sheetName val="COSTOS FECODE 04-04-2001"/>
      <sheetName val="Docentes Por Municipio y Fuente"/>
      <sheetName val="Docentes Por Fuente Financiació"/>
      <sheetName val="GOBIERNO Vs. FECODE"/>
      <sheetName val="BOLSA GLOBAL CONCERTADA 25-05"/>
      <sheetName val="COSTOS Vs. BOLSA"/>
      <sheetName val="CUADROS Vs GRAFICA"/>
      <sheetName val="COSTOS 2000 Y 2001-PLAN FINANCI"/>
      <sheetName val="COSTOS 2001-VERSION DGP-SEPTIEM"/>
      <sheetName val="COSTOS 2000 Y 2001- PRESUPUESTO"/>
      <sheetName val="RESUMEN COSTOS 2001"/>
      <sheetName val="COSTOS 2001-ACTUALIZ.COSTOS MEN"/>
      <sheetName val="MENSUALIDAD 2002 DEPTOS Y MUNIC"/>
      <sheetName val="MENSUALIDAD 2002 MUNIC.NO CERTI"/>
      <sheetName val="EJECUCION  POR RUBRO A 2001"/>
      <sheetName val="COSTOS PROYECTADOS 2002"/>
      <sheetName val="TOTAL SITUADO FISCAL + $250.288"/>
      <sheetName val="SITUAD.FISC.FEC 96-01-PLAN FINA"/>
      <sheetName val="DISTRIBICION DE $784 Y $427"/>
      <sheetName val="TOTAL SITUADO 1996 Vs 2001"/>
      <sheetName val="SITUADO FISCAL 1993 "/>
      <sheetName val="RESUMEN 1996 A 2001 (2)"/>
      <sheetName val="RESUMEN 1996 A 2001"/>
      <sheetName val="SITUADO FISCAL 2001"/>
      <sheetName val="SITUADO FISCAL AFORADO"/>
      <sheetName val="VALOR UN PUNTO 200-9%-2,5%  "/>
      <sheetName val="VALOR PUNTO 2001-DECRETO 2713  "/>
      <sheetName val="VALOR PUNTO 2002-DECRETO 688"/>
      <sheetName val="VALOR PUNTO 2002-DECRETO 68 (3)"/>
      <sheetName val="VALOR PUNTO 2002-DECRETO 68 (4)"/>
      <sheetName val="incremento salarial por rangos"/>
      <sheetName val="VALOR PUNTO PROYECTADO 2003"/>
      <sheetName val="AHORRO POR POLÍTICA SALARIAL"/>
      <sheetName val="VALOR UN PUNTO 2001 - 8.75%"/>
      <sheetName val="VALOR UN PUNTO 2000"/>
      <sheetName val="VALOR UN PUNTO INCREMENTO PARCI"/>
      <sheetName val="BOLSA-ACTO LEGISLATIVO  (2)"/>
      <sheetName val="BOLSA-ACTO LEGISLATIVO "/>
      <sheetName val="2ULTIMA VERSION ACTO LEGISL.DNP"/>
      <sheetName val="ULTIMA VERSION ACTO LEGISL.DNP"/>
      <sheetName val="Escenarios todos Munc"/>
      <sheetName val="Escenarios Sin OPS muncipales"/>
      <sheetName val="SITUACION FINANCIERA 9% Y 2.5%"/>
      <sheetName val="SITUACION FINANCIERA S.F.Compl "/>
      <sheetName val="SITUACION FINANCIERA SIN ACTO"/>
      <sheetName val="SITUACION FINANCIERA CON ACTO"/>
      <sheetName val="DEFICIT DEFINITIVO 31-10-99"/>
      <sheetName val="COSTO 2000 Inc.P.EJECUC.A JUNIO"/>
      <sheetName val="RESUMEN DE COSTOS 2000 Y 2001"/>
      <sheetName val="Hoja1"/>
      <sheetName val="COSTOS 2000 MEN"/>
      <sheetName val="COSTOS 2000-01 EN MILLONES"/>
      <sheetName val="CARTAGENA"/>
      <sheetName val="BOYACA"/>
      <sheetName val="ANTIOQUIA"/>
      <sheetName val="QUINDIO"/>
      <sheetName val="VALLE"/>
      <sheetName val="BOGOTA"/>
      <sheetName val="SUCRE"/>
      <sheetName val="HUILA"/>
      <sheetName val="VALOR PUNTO 2002-DECRETO 68 (2)"/>
      <sheetName val="DECRETOS SALARIALES DOCENTES"/>
      <sheetName val="EVOLUCION DE LOS SALARIOS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s resumen 1 (2)"/>
      <sheetName val="datos proy."/>
      <sheetName val="supuestos"/>
      <sheetName val="Resumen"/>
      <sheetName val="Cta Cte"/>
      <sheetName val="Cta Cte % PIB"/>
      <sheetName val="ctactecrecim."/>
      <sheetName val="Cta K y Finan"/>
      <sheetName val="Cta K y Finan% PIB"/>
      <sheetName val="Cta K y Financrecim."/>
      <sheetName val="supexpo"/>
      <sheetName val="Indicadores 1"/>
      <sheetName val="Indicadores 2"/>
      <sheetName val="LP Activos"/>
      <sheetName val="LP pasivos presentar"/>
      <sheetName val="CP Activos presentar"/>
      <sheetName val="CP Pasivos presentar"/>
      <sheetName val="indic hdo"/>
      <sheetName val="cuadros resumen 1"/>
      <sheetName val="cuadros resumen 2"/>
      <sheetName val="cuadros resumen 3"/>
      <sheetName val="Saldos deuda ext"/>
      <sheetName val="Saldos deuda ext % del PIB"/>
      <sheetName val="Saldos deuda ext (tc fin)"/>
      <sheetName val="De Brigard"/>
      <sheetName val="beaufor (2)"/>
      <sheetName val="privatizaciones"/>
      <sheetName val="CP Activos"/>
      <sheetName val="CP Pasivos"/>
      <sheetName val="Otros Flujos LP"/>
      <sheetName val="Exp"/>
      <sheetName val="Imp"/>
      <sheetName val="Oper Esp Cio"/>
      <sheetName val="Exp Serv"/>
      <sheetName val="Imp Serv"/>
      <sheetName val="Transf"/>
      <sheetName val="detalle reservas"/>
      <sheetName val="beaufor"/>
      <sheetName val="Renta"/>
      <sheetName val="saldoactext"/>
      <sheetName val="Flujos Esp Capital"/>
      <sheetName val="consol"/>
      <sheetName val="formato congreso"/>
      <sheetName val="Reservas"/>
      <sheetName val="financ. neto % del PIB"/>
      <sheetName val="financ. neto"/>
      <sheetName val="Para cuenta de capital corto pl"/>
      <sheetName val="Para cuenta de capital largo pl"/>
      <sheetName val="Vol. y Prec. Expo"/>
      <sheetName val="Para importaciones"/>
      <sheetName val="opciones beaufor"/>
      <sheetName val="beaufor (2) "/>
      <sheetName val="BPene27-2000AJUSTE IMPO DEUDA B"/>
      <sheetName val="Listas"/>
      <sheetName val="CCP Inversión"/>
      <sheetName val="BaseInver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CARBOCOL"/>
      <sheetName val="PRES NETO"/>
      <sheetName val="DEUDA EXTERNA"/>
      <sheetName val="SUPUESTOS"/>
      <sheetName val="RESUMEN"/>
      <sheetName val="RESUMEN CON PLAN"/>
      <sheetName val="PIB"/>
      <sheetName val="TRANSFERENCIAS"/>
      <sheetName val="PPTO97"/>
      <sheetName val="CARBOCOL"/>
      <sheetName val="INTERESES"/>
      <sheetName val="AMORTIZA"/>
      <sheetName val="DEXT"/>
      <sheetName val="Diálogo1"/>
      <sheetName val="Módulo1"/>
      <sheetName val="PROYECTO97"/>
      <sheetName val="Hoja1"/>
      <sheetName val="SEG99"/>
      <sheetName val="RESU99"/>
      <sheetName val="SEG2000"/>
      <sheetName val="RESU2000"/>
      <sheetName val="C1-3vig97-00"/>
      <sheetName val="C1-3vIg98-00"/>
      <sheetName val="chequeo99"/>
      <sheetName val="plano-mensaje"/>
      <sheetName val="C1-3men"/>
      <sheetName val="DIFERENCIAS SIMUL"/>
      <sheetName val="SPC"/>
      <sheetName val="MODCARBO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CAFE"/>
      <sheetName val="PRES NETO"/>
      <sheetName val="DEUDA EXTERNA"/>
      <sheetName val="PIB"/>
      <sheetName val="RESUMEN"/>
      <sheetName val="RESUMEN CON PLAN"/>
      <sheetName val="SUPUESTOS"/>
      <sheetName val="CONSOLIDADO"/>
      <sheetName val="CRECIMIENTOS %"/>
      <sheetName val="ANUAL1"/>
      <sheetName val="Asesores Junio 01"/>
      <sheetName val="TRANSFERENCIAS"/>
      <sheetName val="Módulo1"/>
      <sheetName val="MODCAFE"/>
      <sheetName val="DIFERENCIAS SIMUL"/>
      <sheetName val="ASESORES AGOSTO 13"/>
      <sheetName val="ASESORES AGOSTO 11"/>
      <sheetName val="ASESORES SEPTIEM 9"/>
      <sheetName val="ASESORES SEPTIEM 7"/>
      <sheetName val="ASESORES AGOSTO 26"/>
      <sheetName val="ASESORES AGOSTO 24"/>
      <sheetName val="Asesores"/>
      <sheetName val="Asesores nov8-00"/>
      <sheetName val="OPEF resumen"/>
      <sheetName val="compara 2001"/>
      <sheetName val="Resumen Supuestos"/>
      <sheetName val="2001vs00"/>
      <sheetName val="2000-02"/>
      <sheetName val="2002 actual vs fmi"/>
      <sheetName val="Gráfico Precio 2002"/>
      <sheetName val="Gráfico2"/>
      <sheetName val="Gráfico3"/>
      <sheetName val="Cuadro Resumen 2000-01"/>
      <sheetName val="Cuadro Resumen 02-03 FMIvsActua"/>
      <sheetName val="Cuadro Resumen 02-03"/>
      <sheetName val="OEC Revision 2002"/>
      <sheetName val="Resumen Supuestos 2002"/>
      <sheetName val="ResumenFinal2002"/>
      <sheetName val="Gráfico1"/>
      <sheetName val="2003 2004"/>
      <sheetName val="GráficoPrecio2002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CHOS"/>
      <sheetName val="SECTOR - ENTIDAD"/>
      <sheetName val="Gastos de Personal"/>
      <sheetName val="Gastos Generales"/>
      <sheetName val="Transferencias"/>
      <sheetName val="Inversión"/>
      <sheetName val="Hoja1"/>
      <sheetName val="Ejecución 2016"/>
      <sheetName val="Consolidado"/>
      <sheetName val="Dapre Metas Compromisos"/>
      <sheetName val="Dapre Metas Obligaciones"/>
      <sheetName val="ANIVBV"/>
      <sheetName val="APC Colombia"/>
      <sheetName val="Metas ACR"/>
      <sheetName val="Metas por Rubro ACR"/>
      <sheetName val="Metas UNGRD"/>
      <sheetName val="Metas por rubro UNGRD"/>
      <sheetName val="Codigo UNSPS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guimiento CSF"/>
      <sheetName val="Seguim. SSF"/>
      <sheetName val="Seguimiento SSF"/>
      <sheetName val="Formato Largo"/>
      <sheetName val="Resumen OPEF"/>
      <sheetName val="Reporte OPEF"/>
      <sheetName val="Resumen MES OPEF"/>
      <sheetName val="Confis Marzo 7-97"/>
      <sheetName val="Reclasificación"/>
      <sheetName val="Historia desembolsos"/>
      <sheetName val="Contingencias 1997"/>
      <sheetName val="Formato FMI"/>
      <sheetName val="Elasticidad"/>
      <sheetName val="Que pasaría si...."/>
      <sheetName val="RESUMEN"/>
      <sheetName val="94-03 Mil Corr "/>
      <sheetName val="Hoja1"/>
      <sheetName val="Hoja2"/>
    </sheetNames>
    <sheetDataSet>
      <sheetData sheetId="0" refreshError="1">
        <row r="1">
          <cell r="AE1">
            <v>1183.4304445100188</v>
          </cell>
          <cell r="AF1">
            <v>2737.1786575030073</v>
          </cell>
        </row>
        <row r="6">
          <cell r="L6" t="str">
            <v>TESORERIA</v>
          </cell>
          <cell r="M6" t="str">
            <v>RESTO</v>
          </cell>
          <cell r="N6" t="str">
            <v>TOTAL</v>
          </cell>
          <cell r="Q6" t="str">
            <v>Observ.</v>
          </cell>
          <cell r="R6" t="str">
            <v>Observ.</v>
          </cell>
          <cell r="S6" t="str">
            <v>Observ.</v>
          </cell>
          <cell r="T6" t="str">
            <v>Observ.</v>
          </cell>
          <cell r="U6" t="str">
            <v>Observ.</v>
          </cell>
          <cell r="V6" t="str">
            <v>Observ.</v>
          </cell>
          <cell r="W6" t="str">
            <v>Observ.</v>
          </cell>
          <cell r="X6" t="str">
            <v>Observ.</v>
          </cell>
          <cell r="Y6" t="str">
            <v>Observ.</v>
          </cell>
          <cell r="Z6" t="str">
            <v>Observ.</v>
          </cell>
          <cell r="AA6" t="str">
            <v xml:space="preserve">Total </v>
          </cell>
          <cell r="AB6" t="str">
            <v>% PIB</v>
          </cell>
          <cell r="AC6" t="str">
            <v>% PIB</v>
          </cell>
          <cell r="AD6" t="str">
            <v>% PIB</v>
          </cell>
          <cell r="AE6" t="str">
            <v>Progr.</v>
          </cell>
          <cell r="AF6" t="str">
            <v>Progr.</v>
          </cell>
          <cell r="AG6" t="str">
            <v>Progr.</v>
          </cell>
          <cell r="AH6" t="str">
            <v>Progr.</v>
          </cell>
          <cell r="AI6" t="str">
            <v>Progr.</v>
          </cell>
          <cell r="AJ6" t="str">
            <v>Progr.</v>
          </cell>
          <cell r="AK6" t="str">
            <v>Progr.</v>
          </cell>
          <cell r="AL6" t="str">
            <v>Progr.</v>
          </cell>
          <cell r="AM6" t="str">
            <v>Progr.</v>
          </cell>
          <cell r="AN6" t="str">
            <v>Progr.</v>
          </cell>
          <cell r="AO6" t="str">
            <v>Progr.</v>
          </cell>
          <cell r="AP6" t="str">
            <v>Observ.-Prog.</v>
          </cell>
          <cell r="AQ6" t="str">
            <v>Observ.-Prog.</v>
          </cell>
          <cell r="AR6" t="str">
            <v>Observ.-Prog.</v>
          </cell>
          <cell r="AS6" t="str">
            <v>Observ.-Prog.</v>
          </cell>
          <cell r="AT6" t="str">
            <v>Observ.-Prog.</v>
          </cell>
          <cell r="AU6" t="str">
            <v>Observ.-Prog.</v>
          </cell>
          <cell r="AV6" t="str">
            <v>Observ-Prog</v>
          </cell>
          <cell r="AW6" t="str">
            <v>Observ-Prog</v>
          </cell>
          <cell r="AX6" t="str">
            <v>Observ-Prog</v>
          </cell>
          <cell r="AY6" t="str">
            <v>Observ.</v>
          </cell>
          <cell r="AZ6" t="str">
            <v>Observ.</v>
          </cell>
          <cell r="BA6" t="str">
            <v>Observ.</v>
          </cell>
          <cell r="BB6" t="str">
            <v>Observ.</v>
          </cell>
          <cell r="BC6" t="str">
            <v>Observ.</v>
          </cell>
          <cell r="BD6" t="str">
            <v>Observ.</v>
          </cell>
          <cell r="BE6" t="str">
            <v>Observ.</v>
          </cell>
          <cell r="BF6" t="str">
            <v>Observ.</v>
          </cell>
          <cell r="BG6" t="str">
            <v>Observ.</v>
          </cell>
          <cell r="BH6" t="str">
            <v>Progr.</v>
          </cell>
          <cell r="BI6" t="str">
            <v>Progr.</v>
          </cell>
          <cell r="BJ6" t="str">
            <v>Progr.</v>
          </cell>
          <cell r="BK6" t="str">
            <v>Progr.</v>
          </cell>
          <cell r="BL6" t="str">
            <v>Progr.</v>
          </cell>
          <cell r="BM6" t="str">
            <v>Progr.</v>
          </cell>
          <cell r="BN6" t="str">
            <v>Progr.</v>
          </cell>
          <cell r="BO6" t="str">
            <v>Progr.</v>
          </cell>
          <cell r="BP6" t="str">
            <v>Progr.</v>
          </cell>
          <cell r="BQ6" t="str">
            <v>Observ-Progr</v>
          </cell>
          <cell r="BR6" t="str">
            <v>Observ-Progr</v>
          </cell>
          <cell r="BS6" t="str">
            <v>Observ-Progr</v>
          </cell>
          <cell r="BT6" t="str">
            <v>Observ-Progr</v>
          </cell>
          <cell r="BU6" t="str">
            <v>Observ-Progr</v>
          </cell>
          <cell r="BV6" t="str">
            <v>Observ-Progr</v>
          </cell>
          <cell r="BW6" t="str">
            <v>Observ-Progr</v>
          </cell>
          <cell r="BX6" t="str">
            <v>Observ-Progr</v>
          </cell>
          <cell r="BY6" t="str">
            <v>Observ-Progr</v>
          </cell>
          <cell r="BZ6" t="str">
            <v>Observ.</v>
          </cell>
          <cell r="CA6" t="str">
            <v>Observ.</v>
          </cell>
          <cell r="CB6" t="str">
            <v>Observ.</v>
          </cell>
          <cell r="CC6" t="str">
            <v>Observ.</v>
          </cell>
          <cell r="CD6" t="str">
            <v>Observ.</v>
          </cell>
          <cell r="CE6" t="str">
            <v>Diferencias</v>
          </cell>
          <cell r="CF6" t="str">
            <v>Variación</v>
          </cell>
        </row>
        <row r="7">
          <cell r="L7" t="str">
            <v>CSF</v>
          </cell>
          <cell r="M7" t="str">
            <v>SSF</v>
          </cell>
          <cell r="N7" t="str">
            <v>CSF+SSF</v>
          </cell>
          <cell r="Q7">
            <v>35490</v>
          </cell>
          <cell r="R7">
            <v>35521</v>
          </cell>
          <cell r="S7">
            <v>35551</v>
          </cell>
          <cell r="T7">
            <v>35582</v>
          </cell>
          <cell r="U7">
            <v>35612</v>
          </cell>
          <cell r="V7">
            <v>35643</v>
          </cell>
          <cell r="W7">
            <v>35674</v>
          </cell>
          <cell r="X7">
            <v>35704</v>
          </cell>
          <cell r="Y7">
            <v>35735</v>
          </cell>
          <cell r="Z7">
            <v>35765</v>
          </cell>
          <cell r="AA7">
            <v>1997</v>
          </cell>
          <cell r="AB7" t="str">
            <v>CSF</v>
          </cell>
          <cell r="AC7" t="str">
            <v>SSF</v>
          </cell>
          <cell r="AD7" t="str">
            <v>CSF+SSF</v>
          </cell>
          <cell r="AE7" t="str">
            <v>Ene</v>
          </cell>
          <cell r="AF7" t="str">
            <v>Feb</v>
          </cell>
          <cell r="AG7" t="str">
            <v>Mar</v>
          </cell>
          <cell r="AH7" t="str">
            <v>Abr</v>
          </cell>
          <cell r="AI7" t="str">
            <v>May</v>
          </cell>
          <cell r="AJ7" t="str">
            <v>Jun</v>
          </cell>
          <cell r="AK7" t="str">
            <v>Jul</v>
          </cell>
          <cell r="AL7" t="str">
            <v>Ago</v>
          </cell>
          <cell r="AM7" t="str">
            <v>Sep</v>
          </cell>
          <cell r="AN7" t="str">
            <v>Oct</v>
          </cell>
          <cell r="AO7" t="str">
            <v>Nov</v>
          </cell>
          <cell r="AP7" t="str">
            <v>Enero</v>
          </cell>
          <cell r="AQ7" t="str">
            <v>Febrero</v>
          </cell>
          <cell r="AR7" t="str">
            <v>Marzo</v>
          </cell>
          <cell r="AS7" t="str">
            <v>Abril</v>
          </cell>
          <cell r="AT7" t="str">
            <v>Mayo</v>
          </cell>
          <cell r="AU7" t="str">
            <v>Junio</v>
          </cell>
          <cell r="AV7" t="str">
            <v>Julio</v>
          </cell>
          <cell r="AW7" t="str">
            <v>Agosto</v>
          </cell>
          <cell r="AX7" t="str">
            <v>Septiembre</v>
          </cell>
          <cell r="AY7" t="str">
            <v>Ene-Feb</v>
          </cell>
          <cell r="AZ7" t="str">
            <v>Ene-Mar</v>
          </cell>
          <cell r="BA7" t="str">
            <v>Ene-Abr</v>
          </cell>
          <cell r="BB7" t="str">
            <v>Ene-May</v>
          </cell>
          <cell r="BC7" t="str">
            <v>Ene-Jun</v>
          </cell>
          <cell r="BD7" t="str">
            <v>Ene-Jul</v>
          </cell>
          <cell r="BE7" t="str">
            <v>Ene-Agos</v>
          </cell>
          <cell r="BF7" t="str">
            <v>Ene-Sep</v>
          </cell>
          <cell r="BG7" t="str">
            <v>Ene-Oct</v>
          </cell>
          <cell r="BH7" t="str">
            <v>Ene-Feb</v>
          </cell>
          <cell r="BI7" t="str">
            <v>Ene-Mar</v>
          </cell>
          <cell r="BJ7" t="str">
            <v>Ene-Abr</v>
          </cell>
          <cell r="BK7" t="str">
            <v>Ene-May</v>
          </cell>
          <cell r="BL7" t="str">
            <v>Ene-Jun</v>
          </cell>
          <cell r="BM7" t="str">
            <v>Ene-Jul</v>
          </cell>
          <cell r="BN7" t="str">
            <v>Ene-Agos</v>
          </cell>
          <cell r="BO7" t="str">
            <v>Ene-Sep</v>
          </cell>
          <cell r="BP7" t="str">
            <v>Ene-Oct</v>
          </cell>
          <cell r="BQ7" t="str">
            <v>Ene-Feb</v>
          </cell>
          <cell r="BR7" t="str">
            <v>Ene-Mar</v>
          </cell>
          <cell r="BS7" t="str">
            <v>Ene-Abr</v>
          </cell>
          <cell r="BT7" t="str">
            <v>Ene-May</v>
          </cell>
          <cell r="BU7" t="str">
            <v>Ene-Jun</v>
          </cell>
          <cell r="BV7" t="str">
            <v>Ene-Jul</v>
          </cell>
          <cell r="BW7" t="str">
            <v>Ene-Agos</v>
          </cell>
          <cell r="BX7" t="str">
            <v>Ene-Sep</v>
          </cell>
          <cell r="BY7" t="str">
            <v>Ene-Sep</v>
          </cell>
          <cell r="BZ7">
            <v>35065</v>
          </cell>
          <cell r="CA7">
            <v>35096</v>
          </cell>
          <cell r="CB7">
            <v>35125</v>
          </cell>
          <cell r="CC7" t="str">
            <v>Ene-Mar 97</v>
          </cell>
          <cell r="CD7" t="str">
            <v>Ene-Mar 96</v>
          </cell>
          <cell r="CE7" t="str">
            <v>Acumulados</v>
          </cell>
          <cell r="CF7" t="str">
            <v>%</v>
          </cell>
        </row>
        <row r="8">
          <cell r="L8">
            <v>14557.600269024355</v>
          </cell>
          <cell r="M8">
            <v>8.8000000000000007</v>
          </cell>
          <cell r="N8">
            <v>14566.400269024356</v>
          </cell>
          <cell r="Q8">
            <v>1117.3881319197103</v>
          </cell>
          <cell r="R8">
            <v>1138.0803272712687</v>
          </cell>
          <cell r="S8">
            <v>1179.738892452445</v>
          </cell>
          <cell r="T8">
            <v>1375.639549804662</v>
          </cell>
          <cell r="U8">
            <v>1498.7542982262826</v>
          </cell>
          <cell r="V8">
            <v>1516.3641834780656</v>
          </cell>
          <cell r="W8">
            <v>1291.9710539185546</v>
          </cell>
          <cell r="X8">
            <v>1380.3897833779629</v>
          </cell>
          <cell r="Y8">
            <v>1091.7683148956307</v>
          </cell>
          <cell r="Z8">
            <v>1511.5768379882973</v>
          </cell>
          <cell r="AA8">
            <v>15168.700840557482</v>
          </cell>
          <cell r="AB8">
            <v>13.527372489443918</v>
          </cell>
          <cell r="AC8">
            <v>8.1772322159718545E-3</v>
          </cell>
          <cell r="AD8">
            <v>13.535549721659891</v>
          </cell>
          <cell r="AE8">
            <v>726.33585039237164</v>
          </cell>
          <cell r="AF8">
            <v>1438.1227019431008</v>
          </cell>
          <cell r="AG8">
            <v>1024.6103000000001</v>
          </cell>
          <cell r="AH8">
            <v>1219.2702560502198</v>
          </cell>
          <cell r="AI8">
            <v>1025.0579905407249</v>
          </cell>
          <cell r="AJ8">
            <v>1318.5125198987557</v>
          </cell>
          <cell r="AK8">
            <v>1386.8531636086091</v>
          </cell>
          <cell r="AL8">
            <v>1364.2976459563383</v>
          </cell>
          <cell r="AM8">
            <v>1147.7798913150875</v>
          </cell>
          <cell r="AN8">
            <v>1361.7922812436839</v>
          </cell>
          <cell r="AO8">
            <v>972.18127346093422</v>
          </cell>
          <cell r="AP8">
            <v>16.457900064195314</v>
          </cell>
          <cell r="AQ8">
            <v>-113.88698517506805</v>
          </cell>
          <cell r="AR8">
            <v>92.777831919710252</v>
          </cell>
          <cell r="AS8">
            <v>-81.189928778951071</v>
          </cell>
          <cell r="AT8">
            <v>154.68090191172018</v>
          </cell>
          <cell r="AU8">
            <v>57.127029905906284</v>
          </cell>
          <cell r="AV8">
            <v>111.90113461767351</v>
          </cell>
          <cell r="AW8">
            <v>152.06653752172724</v>
          </cell>
          <cell r="AX8">
            <v>144.19116260346709</v>
          </cell>
          <cell r="AY8">
            <v>2057.1933626519794</v>
          </cell>
          <cell r="AZ8">
            <v>3166.6159067143199</v>
          </cell>
          <cell r="BA8">
            <v>4301.1716418341994</v>
          </cell>
          <cell r="BB8">
            <v>5477.3676340074853</v>
          </cell>
          <cell r="BC8">
            <v>6848.2653596374657</v>
          </cell>
          <cell r="BD8">
            <v>8344.2977585040571</v>
          </cell>
          <cell r="BE8">
            <v>9857.549639359484</v>
          </cell>
          <cell r="BF8">
            <v>11141.102098057449</v>
          </cell>
          <cell r="BG8">
            <v>12521.491881435413</v>
          </cell>
          <cell r="BH8">
            <v>2106.4596832266393</v>
          </cell>
          <cell r="BI8">
            <v>3189.068852335472</v>
          </cell>
          <cell r="BJ8">
            <v>4408.3391083856923</v>
          </cell>
          <cell r="BK8">
            <v>5433.3970989264171</v>
          </cell>
          <cell r="BL8">
            <v>6751.9096188251733</v>
          </cell>
          <cell r="BM8">
            <v>8138.7627824337815</v>
          </cell>
          <cell r="BN8">
            <v>9503.060428390123</v>
          </cell>
          <cell r="BO8">
            <v>10650.840319705208</v>
          </cell>
          <cell r="BP8">
            <v>12012.632600948893</v>
          </cell>
          <cell r="BQ8">
            <v>-49.266320574659574</v>
          </cell>
          <cell r="BR8">
            <v>-22.452945621152274</v>
          </cell>
          <cell r="BS8">
            <v>-107.16746655149332</v>
          </cell>
          <cell r="BT8">
            <v>43.970535081066949</v>
          </cell>
          <cell r="BU8">
            <v>96.355740812292964</v>
          </cell>
          <cell r="BV8">
            <v>205.5349760702762</v>
          </cell>
          <cell r="BW8">
            <v>354.48921096936294</v>
          </cell>
          <cell r="BX8">
            <v>490.26177835223962</v>
          </cell>
          <cell r="BY8">
            <v>508.85928048651846</v>
          </cell>
          <cell r="BZ8">
            <v>618.83898199999999</v>
          </cell>
          <cell r="CA8">
            <v>1132.2671618140002</v>
          </cell>
          <cell r="CB8">
            <v>923.91891799999996</v>
          </cell>
          <cell r="CC8">
            <v>3166.6159067143199</v>
          </cell>
          <cell r="CD8">
            <v>2675.0250618139994</v>
          </cell>
          <cell r="CE8">
            <v>491.59084490032046</v>
          </cell>
          <cell r="CF8">
            <v>18.377055673899399</v>
          </cell>
        </row>
        <row r="9">
          <cell r="L9">
            <v>12496.099613354061</v>
          </cell>
          <cell r="M9">
            <v>0</v>
          </cell>
          <cell r="N9">
            <v>12496.099613354061</v>
          </cell>
          <cell r="Q9">
            <v>918.67541202805012</v>
          </cell>
          <cell r="R9">
            <v>1041.3214851985501</v>
          </cell>
          <cell r="S9">
            <v>1060.4619888837797</v>
          </cell>
          <cell r="T9">
            <v>1183.4589118603099</v>
          </cell>
          <cell r="U9">
            <v>1175.3498713699</v>
          </cell>
          <cell r="V9">
            <v>1300.8273561133799</v>
          </cell>
          <cell r="W9">
            <v>1030.2689678214899</v>
          </cell>
          <cell r="X9">
            <v>1285.1797225266603</v>
          </cell>
          <cell r="Y9">
            <v>916.57072490871997</v>
          </cell>
          <cell r="Z9">
            <v>1367.4223958232521</v>
          </cell>
          <cell r="AA9">
            <v>13075.612779912501</v>
          </cell>
          <cell r="AB9">
            <v>11.611762310490029</v>
          </cell>
          <cell r="AC9" t="str">
            <v xml:space="preserve"> </v>
          </cell>
          <cell r="AD9">
            <v>11.611762310490029</v>
          </cell>
          <cell r="AE9">
            <v>653.77829999999994</v>
          </cell>
          <cell r="AF9">
            <v>1354.6194</v>
          </cell>
          <cell r="AG9">
            <v>786.88030000000003</v>
          </cell>
          <cell r="AH9">
            <v>1121.4405222222222</v>
          </cell>
          <cell r="AI9">
            <v>935.23733791019799</v>
          </cell>
          <cell r="AJ9">
            <v>1193.5068379101976</v>
          </cell>
          <cell r="AK9">
            <v>1019.9875954975064</v>
          </cell>
          <cell r="AL9">
            <v>1247.3770828528786</v>
          </cell>
          <cell r="AM9">
            <v>891.50348140793017</v>
          </cell>
          <cell r="AN9">
            <v>1227.5820335033711</v>
          </cell>
          <cell r="AO9">
            <v>803.26734573661599</v>
          </cell>
          <cell r="AP9">
            <v>-76.766353117949734</v>
          </cell>
          <cell r="AQ9">
            <v>-135.55540350364004</v>
          </cell>
          <cell r="AR9">
            <v>131.79511202805008</v>
          </cell>
          <cell r="AS9">
            <v>-80.119037023672036</v>
          </cell>
          <cell r="AT9">
            <v>125.22465097358167</v>
          </cell>
          <cell r="AU9">
            <v>-10.047926049887792</v>
          </cell>
          <cell r="AV9">
            <v>155.36227587239364</v>
          </cell>
          <cell r="AW9">
            <v>53.450273260501262</v>
          </cell>
          <cell r="AX9">
            <v>138.76548641355976</v>
          </cell>
          <cell r="AY9">
            <v>1796.0759433784101</v>
          </cell>
          <cell r="AZ9">
            <v>2714.7513554064599</v>
          </cell>
          <cell r="BA9">
            <v>3756.0728406050107</v>
          </cell>
          <cell r="BB9">
            <v>4816.5348294887908</v>
          </cell>
          <cell r="BC9">
            <v>5999.9937413490998</v>
          </cell>
          <cell r="BD9">
            <v>7175.343612718998</v>
          </cell>
          <cell r="BE9">
            <v>8476.1709688323808</v>
          </cell>
          <cell r="BF9">
            <v>9506.4399366538692</v>
          </cell>
          <cell r="BG9">
            <v>10791.619659180531</v>
          </cell>
          <cell r="BH9">
            <v>2008.3977000000002</v>
          </cell>
          <cell r="BI9">
            <v>2795.2779999999998</v>
          </cell>
          <cell r="BJ9">
            <v>3916.7185222222224</v>
          </cell>
          <cell r="BK9">
            <v>4851.9558601324197</v>
          </cell>
          <cell r="BL9">
            <v>6045.4626980426183</v>
          </cell>
          <cell r="BM9">
            <v>7065.4502935401242</v>
          </cell>
          <cell r="BN9">
            <v>8312.8273763930047</v>
          </cell>
          <cell r="BO9">
            <v>9204.3308578009328</v>
          </cell>
          <cell r="BP9">
            <v>10431.912891304304</v>
          </cell>
          <cell r="BQ9">
            <v>-212.32175662158994</v>
          </cell>
          <cell r="BR9">
            <v>-80.526644593539771</v>
          </cell>
          <cell r="BS9">
            <v>-160.64568161721201</v>
          </cell>
          <cell r="BT9">
            <v>-35.421030643630175</v>
          </cell>
          <cell r="BU9">
            <v>-45.468956693518294</v>
          </cell>
          <cell r="BV9">
            <v>109.89331917887534</v>
          </cell>
          <cell r="BW9">
            <v>163.34359243937618</v>
          </cell>
          <cell r="BX9">
            <v>302.10907885293568</v>
          </cell>
          <cell r="BY9">
            <v>359.70676787622489</v>
          </cell>
          <cell r="BZ9">
            <v>506.79</v>
          </cell>
          <cell r="CA9">
            <v>1047.8119000000002</v>
          </cell>
          <cell r="CB9">
            <v>643.25349999999992</v>
          </cell>
          <cell r="CC9">
            <v>2714.7513554064599</v>
          </cell>
          <cell r="CD9">
            <v>2197.8553999999995</v>
          </cell>
          <cell r="CE9">
            <v>516.89595540646042</v>
          </cell>
          <cell r="CF9">
            <v>23.518196666007253</v>
          </cell>
        </row>
        <row r="10">
          <cell r="Q10">
            <v>612.18613506100019</v>
          </cell>
          <cell r="R10">
            <v>752.90155518899996</v>
          </cell>
          <cell r="S10">
            <v>709.49727737799981</v>
          </cell>
          <cell r="T10">
            <v>851.27870428699998</v>
          </cell>
          <cell r="U10">
            <v>803.17442898100001</v>
          </cell>
          <cell r="V10">
            <v>972.70713087999991</v>
          </cell>
          <cell r="W10">
            <v>690.39096822800002</v>
          </cell>
          <cell r="X10">
            <v>919.5669539930002</v>
          </cell>
          <cell r="Y10">
            <v>560.75002455699996</v>
          </cell>
          <cell r="Z10">
            <v>976.01564914280027</v>
          </cell>
          <cell r="AA10">
            <v>9152.5181370445007</v>
          </cell>
          <cell r="AB10">
            <v>8.0643945886236565</v>
          </cell>
          <cell r="AC10" t="e">
            <v>#VALUE!</v>
          </cell>
          <cell r="AD10">
            <v>8.0643945886236565</v>
          </cell>
          <cell r="AE10">
            <v>372.33579999999995</v>
          </cell>
          <cell r="AF10">
            <v>1072.5493999999999</v>
          </cell>
          <cell r="AG10">
            <v>494.41030000000001</v>
          </cell>
          <cell r="AH10">
            <v>798.19579999999996</v>
          </cell>
          <cell r="AI10">
            <v>600.26139999999998</v>
          </cell>
          <cell r="AJ10">
            <v>857.12189999999987</v>
          </cell>
          <cell r="AK10">
            <v>668.19430000000011</v>
          </cell>
          <cell r="AL10">
            <v>897.23910000000001</v>
          </cell>
          <cell r="AM10">
            <v>538.25220000000002</v>
          </cell>
          <cell r="AN10">
            <v>873.67699999999991</v>
          </cell>
          <cell r="AO10">
            <v>452.3449</v>
          </cell>
          <cell r="AP10">
            <v>-28.368856882299951</v>
          </cell>
          <cell r="AQ10">
            <v>-112.46703376999994</v>
          </cell>
          <cell r="AR10">
            <v>117.77583506100018</v>
          </cell>
          <cell r="AS10">
            <v>-45.294244810999999</v>
          </cell>
          <cell r="AT10">
            <v>109.23587737799983</v>
          </cell>
          <cell r="AU10">
            <v>-5.8431957129998864</v>
          </cell>
          <cell r="AV10">
            <v>134.98012898099989</v>
          </cell>
          <cell r="AW10">
            <v>75.468030879999901</v>
          </cell>
          <cell r="AX10">
            <v>152.138768228</v>
          </cell>
          <cell r="AY10">
            <v>1304.0493093476998</v>
          </cell>
          <cell r="AZ10">
            <v>1916.2354444087</v>
          </cell>
          <cell r="BA10">
            <v>2669.1369995977002</v>
          </cell>
          <cell r="BB10">
            <v>3378.6342769757002</v>
          </cell>
          <cell r="BC10">
            <v>4229.9129812626998</v>
          </cell>
          <cell r="BD10">
            <v>5033.0874102436992</v>
          </cell>
          <cell r="BE10">
            <v>6005.7945411236997</v>
          </cell>
          <cell r="BF10">
            <v>6696.1855093516988</v>
          </cell>
          <cell r="BG10">
            <v>7615.7524633446992</v>
          </cell>
          <cell r="BH10">
            <v>1444.8851999999999</v>
          </cell>
          <cell r="BI10">
            <v>1939.2954999999999</v>
          </cell>
          <cell r="BJ10">
            <v>2737.4913000000001</v>
          </cell>
          <cell r="BK10">
            <v>3337.7527</v>
          </cell>
          <cell r="BL10">
            <v>4194.8746000000001</v>
          </cell>
          <cell r="BM10">
            <v>4863.0689000000002</v>
          </cell>
          <cell r="BN10">
            <v>5760.3080000000009</v>
          </cell>
          <cell r="BO10">
            <v>6298.5601999999999</v>
          </cell>
          <cell r="BP10">
            <v>7172.2372000000005</v>
          </cell>
          <cell r="BQ10">
            <v>-140.83589065230001</v>
          </cell>
          <cell r="BR10">
            <v>-23.060055591299829</v>
          </cell>
          <cell r="BS10">
            <v>-68.354300402299941</v>
          </cell>
          <cell r="BT10">
            <v>40.881576975699772</v>
          </cell>
          <cell r="BU10">
            <v>35.038381262699659</v>
          </cell>
          <cell r="BV10">
            <v>170.01851024369944</v>
          </cell>
          <cell r="BW10">
            <v>245.48654112369877</v>
          </cell>
          <cell r="BX10">
            <v>397.62530935169843</v>
          </cell>
          <cell r="BY10">
            <v>443.51526334469872</v>
          </cell>
        </row>
        <row r="11">
          <cell r="F11" t="str">
            <v xml:space="preserve">  Renta </v>
          </cell>
          <cell r="L11">
            <v>4723.1066000000001</v>
          </cell>
          <cell r="N11">
            <v>4723.1066000000001</v>
          </cell>
          <cell r="O11">
            <v>243.55664311769996</v>
          </cell>
          <cell r="P11">
            <v>368.38189932499995</v>
          </cell>
          <cell r="Q11">
            <v>547.25089320100017</v>
          </cell>
          <cell r="R11">
            <v>273.53488764100001</v>
          </cell>
          <cell r="S11">
            <v>633.26266243399982</v>
          </cell>
          <cell r="T11">
            <v>407.06395279499992</v>
          </cell>
          <cell r="U11">
            <v>716.37736025599997</v>
          </cell>
          <cell r="V11">
            <v>457.37705655100001</v>
          </cell>
          <cell r="W11">
            <v>587.30996725600005</v>
          </cell>
          <cell r="X11">
            <v>336.76889635800006</v>
          </cell>
          <cell r="Y11">
            <v>371.95657846081235</v>
          </cell>
          <cell r="Z11">
            <v>121.77492272243373</v>
          </cell>
          <cell r="AA11">
            <v>5064.6157201179458</v>
          </cell>
          <cell r="AB11">
            <v>4.3888567555669642</v>
          </cell>
          <cell r="AC11" t="str">
            <v xml:space="preserve"> </v>
          </cell>
          <cell r="AD11">
            <v>4.3888567555669642</v>
          </cell>
          <cell r="AE11">
            <v>300.03099999999995</v>
          </cell>
          <cell r="AF11">
            <v>412.96669999999995</v>
          </cell>
          <cell r="AG11">
            <v>411.47919999999999</v>
          </cell>
          <cell r="AH11">
            <v>256.96799999999996</v>
          </cell>
          <cell r="AI11">
            <v>517.72820000000002</v>
          </cell>
          <cell r="AJ11">
            <v>367.72089999999997</v>
          </cell>
          <cell r="AK11">
            <v>564.85660000000007</v>
          </cell>
          <cell r="AL11">
            <v>375.6336</v>
          </cell>
          <cell r="AM11">
            <v>444.8304</v>
          </cell>
          <cell r="AN11">
            <v>283.6225</v>
          </cell>
          <cell r="AO11">
            <v>353.4796</v>
          </cell>
          <cell r="AP11">
            <v>-56.474356882299986</v>
          </cell>
          <cell r="AQ11">
            <v>-44.584800674999997</v>
          </cell>
          <cell r="AR11">
            <v>135.77169320100018</v>
          </cell>
          <cell r="AS11">
            <v>16.566887641000051</v>
          </cell>
          <cell r="AT11">
            <v>115.53446243399981</v>
          </cell>
          <cell r="AU11">
            <v>39.343052794999949</v>
          </cell>
          <cell r="AV11">
            <v>151.5207602559999</v>
          </cell>
          <cell r="AW11">
            <v>81.743456551000008</v>
          </cell>
          <cell r="AX11">
            <v>142.47956725600005</v>
          </cell>
          <cell r="AY11">
            <v>611.93854244269994</v>
          </cell>
          <cell r="AZ11">
            <v>1159.1894356437001</v>
          </cell>
          <cell r="BA11">
            <v>1432.7243232847002</v>
          </cell>
          <cell r="BB11">
            <v>2065.9869857187</v>
          </cell>
          <cell r="BC11">
            <v>2473.0509385136997</v>
          </cell>
          <cell r="BD11">
            <v>3189.4282987696997</v>
          </cell>
          <cell r="BE11">
            <v>3646.8053553206996</v>
          </cell>
          <cell r="BF11">
            <v>4234.1153225766993</v>
          </cell>
          <cell r="BG11">
            <v>4570.8842189346997</v>
          </cell>
          <cell r="BH11">
            <v>712.9976999999999</v>
          </cell>
          <cell r="BI11">
            <v>1124.4768999999999</v>
          </cell>
          <cell r="BJ11">
            <v>1381.4449</v>
          </cell>
          <cell r="BK11">
            <v>1899.1731</v>
          </cell>
          <cell r="BL11">
            <v>2266.8939999999998</v>
          </cell>
          <cell r="BM11">
            <v>2831.7505999999998</v>
          </cell>
          <cell r="BN11">
            <v>3207.3842</v>
          </cell>
          <cell r="BO11">
            <v>3652.2145999999998</v>
          </cell>
          <cell r="BP11">
            <v>3935.8370999999997</v>
          </cell>
          <cell r="BQ11">
            <v>-101.05915755729995</v>
          </cell>
          <cell r="BR11">
            <v>34.712535643700221</v>
          </cell>
          <cell r="BS11">
            <v>51.279423284700215</v>
          </cell>
          <cell r="BT11">
            <v>166.81388571870002</v>
          </cell>
          <cell r="BU11">
            <v>206.15693851369997</v>
          </cell>
          <cell r="BV11">
            <v>357.67769876969987</v>
          </cell>
          <cell r="BW11">
            <v>439.42115532069965</v>
          </cell>
          <cell r="BX11">
            <v>581.90072257669954</v>
          </cell>
          <cell r="BY11">
            <v>635.04711893469994</v>
          </cell>
          <cell r="BZ11">
            <v>234.09999999999997</v>
          </cell>
          <cell r="CA11">
            <v>321.39999999999998</v>
          </cell>
          <cell r="CB11">
            <v>335.89999999999992</v>
          </cell>
          <cell r="CC11">
            <v>1159.1894356437001</v>
          </cell>
          <cell r="CD11">
            <v>891.39999999999986</v>
          </cell>
          <cell r="CE11">
            <v>267.78943564370024</v>
          </cell>
          <cell r="CF11">
            <v>30.041444429403221</v>
          </cell>
        </row>
        <row r="12">
          <cell r="F12" t="str">
            <v xml:space="preserve">  Ventas Internas</v>
          </cell>
          <cell r="L12">
            <v>3955.4621999999999</v>
          </cell>
          <cell r="N12">
            <v>3955.4621999999999</v>
          </cell>
          <cell r="O12">
            <v>100.41030000000001</v>
          </cell>
          <cell r="P12">
            <v>591.70046690499998</v>
          </cell>
          <cell r="Q12">
            <v>64.935241859999991</v>
          </cell>
          <cell r="R12">
            <v>479.36666754800001</v>
          </cell>
          <cell r="S12">
            <v>76.234614944000015</v>
          </cell>
          <cell r="T12">
            <v>444.214751492</v>
          </cell>
          <cell r="U12">
            <v>86.797068725000017</v>
          </cell>
          <cell r="V12">
            <v>515.3300743289999</v>
          </cell>
          <cell r="W12">
            <v>103.08100097199998</v>
          </cell>
          <cell r="X12">
            <v>582.79805763500019</v>
          </cell>
          <cell r="Y12">
            <v>188.79344609618767</v>
          </cell>
          <cell r="Z12">
            <v>854.24072642036651</v>
          </cell>
          <cell r="AA12">
            <v>4087.902416926554</v>
          </cell>
          <cell r="AB12">
            <v>3.6755378330566932</v>
          </cell>
          <cell r="AC12" t="str">
            <v xml:space="preserve"> </v>
          </cell>
          <cell r="AD12">
            <v>3.6755378330566932</v>
          </cell>
          <cell r="AE12">
            <v>72.3048</v>
          </cell>
          <cell r="AF12">
            <v>659.58270000000005</v>
          </cell>
          <cell r="AG12">
            <v>82.931100000000001</v>
          </cell>
          <cell r="AH12">
            <v>541.2278</v>
          </cell>
          <cell r="AI12">
            <v>82.533199999999994</v>
          </cell>
          <cell r="AJ12">
            <v>489.40099999999995</v>
          </cell>
          <cell r="AK12">
            <v>103.3377</v>
          </cell>
          <cell r="AL12">
            <v>521.60550000000001</v>
          </cell>
          <cell r="AM12">
            <v>93.421800000000005</v>
          </cell>
          <cell r="AN12">
            <v>590.05449999999996</v>
          </cell>
          <cell r="AO12">
            <v>98.865300000000005</v>
          </cell>
          <cell r="AP12">
            <v>28.105500000000006</v>
          </cell>
          <cell r="AQ12">
            <v>-67.882233095000061</v>
          </cell>
          <cell r="AR12">
            <v>-17.99585814000001</v>
          </cell>
          <cell r="AS12">
            <v>-61.861132451999993</v>
          </cell>
          <cell r="AT12">
            <v>-6.298585055999979</v>
          </cell>
          <cell r="AU12">
            <v>-45.186248507999949</v>
          </cell>
          <cell r="AV12">
            <v>-16.540631274999981</v>
          </cell>
          <cell r="AW12">
            <v>-6.2754256710001073</v>
          </cell>
          <cell r="AX12">
            <v>9.6592009719999794</v>
          </cell>
          <cell r="AY12">
            <v>692.11076690499999</v>
          </cell>
          <cell r="AZ12">
            <v>757.04600876500001</v>
          </cell>
          <cell r="BA12">
            <v>1236.412676313</v>
          </cell>
          <cell r="BB12">
            <v>1312.647291257</v>
          </cell>
          <cell r="BC12">
            <v>1756.862042749</v>
          </cell>
          <cell r="BD12">
            <v>1843.6591114739999</v>
          </cell>
          <cell r="BE12">
            <v>2358.9891858029996</v>
          </cell>
          <cell r="BF12">
            <v>2462.0701867749995</v>
          </cell>
          <cell r="BG12">
            <v>3044.8682444099995</v>
          </cell>
          <cell r="BH12">
            <v>731.88750000000005</v>
          </cell>
          <cell r="BI12">
            <v>814.81860000000006</v>
          </cell>
          <cell r="BJ12">
            <v>1356.0464000000002</v>
          </cell>
          <cell r="BK12">
            <v>1438.5796000000003</v>
          </cell>
          <cell r="BL12">
            <v>1927.9806000000003</v>
          </cell>
          <cell r="BM12">
            <v>2031.3183000000004</v>
          </cell>
          <cell r="BN12">
            <v>2552.9238000000005</v>
          </cell>
          <cell r="BO12">
            <v>2646.3456000000006</v>
          </cell>
          <cell r="BP12">
            <v>3236.4001000000007</v>
          </cell>
          <cell r="BQ12">
            <v>-39.776733095000054</v>
          </cell>
          <cell r="BR12">
            <v>-57.77259123500005</v>
          </cell>
          <cell r="BS12">
            <v>-119.63372368700016</v>
          </cell>
          <cell r="BT12">
            <v>-125.93230874300025</v>
          </cell>
          <cell r="BU12">
            <v>-171.11855725100031</v>
          </cell>
          <cell r="BV12">
            <v>-187.65918852600043</v>
          </cell>
          <cell r="BW12">
            <v>-193.93461419700088</v>
          </cell>
          <cell r="BX12">
            <v>-184.2754132250011</v>
          </cell>
          <cell r="BY12">
            <v>-191.53185559000121</v>
          </cell>
          <cell r="BZ12">
            <v>18.399999999999999</v>
          </cell>
          <cell r="CA12">
            <v>475.8</v>
          </cell>
          <cell r="CB12">
            <v>68.699999999999989</v>
          </cell>
          <cell r="CC12">
            <v>757.04600876500001</v>
          </cell>
          <cell r="CD12">
            <v>562.9</v>
          </cell>
          <cell r="CE12">
            <v>194.14600876500003</v>
          </cell>
          <cell r="CF12">
            <v>34.490319553206604</v>
          </cell>
        </row>
        <row r="13">
          <cell r="L13">
            <v>1083.5878093612414</v>
          </cell>
          <cell r="N13">
            <v>1083.5878093612414</v>
          </cell>
          <cell r="Q13">
            <v>87.581100000000021</v>
          </cell>
          <cell r="R13">
            <v>75.481886342485012</v>
          </cell>
          <cell r="S13">
            <v>100.79985627792065</v>
          </cell>
          <cell r="T13">
            <v>96.822372804126232</v>
          </cell>
          <cell r="U13">
            <v>119.95336933611877</v>
          </cell>
          <cell r="V13">
            <v>106.80132008960814</v>
          </cell>
          <cell r="W13">
            <v>121.30396975051718</v>
          </cell>
          <cell r="X13">
            <v>123.15117546677656</v>
          </cell>
          <cell r="Y13">
            <v>120.73640728030996</v>
          </cell>
          <cell r="Z13">
            <v>131.96731670782302</v>
          </cell>
          <cell r="AA13">
            <v>1221.3033438096857</v>
          </cell>
          <cell r="AB13">
            <v>1.0069033117662627</v>
          </cell>
          <cell r="AC13" t="str">
            <v xml:space="preserve"> </v>
          </cell>
          <cell r="AD13">
            <v>1.0069033117662627</v>
          </cell>
          <cell r="AE13">
            <v>79.530992176990523</v>
          </cell>
          <cell r="AF13">
            <v>79.5</v>
          </cell>
          <cell r="AG13">
            <v>79.5</v>
          </cell>
          <cell r="AH13">
            <v>86.8</v>
          </cell>
          <cell r="AI13">
            <v>90.4</v>
          </cell>
          <cell r="AJ13">
            <v>90.4</v>
          </cell>
          <cell r="AK13">
            <v>96.6</v>
          </cell>
          <cell r="AL13">
            <v>96.7</v>
          </cell>
          <cell r="AM13">
            <v>96.7</v>
          </cell>
          <cell r="AN13">
            <v>96.7</v>
          </cell>
          <cell r="AO13">
            <v>96.7</v>
          </cell>
          <cell r="AP13">
            <v>-17.211794713990507</v>
          </cell>
          <cell r="AQ13">
            <v>-5.1146277089999614</v>
          </cell>
          <cell r="AR13">
            <v>8.0811000000000206</v>
          </cell>
          <cell r="AS13">
            <v>-11.318113657514985</v>
          </cell>
          <cell r="AT13">
            <v>10.399856277920648</v>
          </cell>
          <cell r="AU13">
            <v>6.4223728041262262</v>
          </cell>
          <cell r="AV13">
            <v>23.353369336118774</v>
          </cell>
          <cell r="AW13">
            <v>10.101320089608137</v>
          </cell>
          <cell r="AX13">
            <v>24.60396975051718</v>
          </cell>
          <cell r="AY13">
            <v>136.70456975400006</v>
          </cell>
          <cell r="AZ13">
            <v>224.28566975400008</v>
          </cell>
          <cell r="BA13">
            <v>299.76755609648512</v>
          </cell>
          <cell r="BB13">
            <v>400.56741237440576</v>
          </cell>
          <cell r="BC13">
            <v>497.38978517853201</v>
          </cell>
          <cell r="BD13">
            <v>617.34315451465079</v>
          </cell>
          <cell r="BE13">
            <v>724.1444746042589</v>
          </cell>
          <cell r="BF13">
            <v>845.44844435477603</v>
          </cell>
          <cell r="BG13">
            <v>968.59961982155255</v>
          </cell>
          <cell r="BH13">
            <v>159.03099217699054</v>
          </cell>
          <cell r="BI13">
            <v>238.53099217699054</v>
          </cell>
          <cell r="BJ13">
            <v>325.33099217699055</v>
          </cell>
          <cell r="BK13">
            <v>415.73099217699053</v>
          </cell>
          <cell r="BL13">
            <v>506.1309921769905</v>
          </cell>
          <cell r="BM13">
            <v>602.73099217699053</v>
          </cell>
          <cell r="BN13">
            <v>699.43099217699057</v>
          </cell>
          <cell r="BO13">
            <v>796.13099217699062</v>
          </cell>
          <cell r="BP13">
            <v>892.83099217699066</v>
          </cell>
          <cell r="BQ13">
            <v>-22.326422422990476</v>
          </cell>
          <cell r="BR13">
            <v>-14.245322422990455</v>
          </cell>
          <cell r="BS13">
            <v>-25.563436080505426</v>
          </cell>
          <cell r="BT13">
            <v>-15.163579802584763</v>
          </cell>
          <cell r="BU13">
            <v>-8.7412069984584946</v>
          </cell>
          <cell r="BV13">
            <v>14.612162337660266</v>
          </cell>
          <cell r="BW13">
            <v>24.713482427268332</v>
          </cell>
          <cell r="BX13">
            <v>49.317452177785412</v>
          </cell>
          <cell r="BY13">
            <v>75.768627644561889</v>
          </cell>
          <cell r="BZ13">
            <v>80.599999999999994</v>
          </cell>
          <cell r="CA13">
            <v>71.549000000000007</v>
          </cell>
          <cell r="CB13">
            <v>69.2</v>
          </cell>
          <cell r="CC13">
            <v>224.28566975400008</v>
          </cell>
          <cell r="CD13">
            <v>221.34899999999999</v>
          </cell>
          <cell r="CE13">
            <v>2.9366697540000928</v>
          </cell>
          <cell r="CF13">
            <v>1.3267147147717484</v>
          </cell>
        </row>
        <row r="14">
          <cell r="L14">
            <v>1889.9795039928199</v>
          </cell>
          <cell r="N14">
            <v>1889.9795039928199</v>
          </cell>
          <cell r="Q14">
            <v>142.834725642</v>
          </cell>
          <cell r="R14">
            <v>133.22379018051501</v>
          </cell>
          <cell r="S14">
            <v>177.96080820747937</v>
          </cell>
          <cell r="T14">
            <v>166.10573600583371</v>
          </cell>
          <cell r="U14">
            <v>189.71520713288123</v>
          </cell>
          <cell r="V14">
            <v>168.94491869539186</v>
          </cell>
          <cell r="W14">
            <v>177.70895279163273</v>
          </cell>
          <cell r="X14">
            <v>194.80812886039345</v>
          </cell>
          <cell r="Y14">
            <v>187.32168090269005</v>
          </cell>
          <cell r="Z14">
            <v>208.75756498844049</v>
          </cell>
          <cell r="AA14">
            <v>1975.8815134072579</v>
          </cell>
          <cell r="AB14">
            <v>1.7562274190427944</v>
          </cell>
          <cell r="AC14" t="str">
            <v xml:space="preserve"> </v>
          </cell>
          <cell r="AD14">
            <v>1.7562274190427944</v>
          </cell>
          <cell r="AE14">
            <v>140.46900782300949</v>
          </cell>
          <cell r="AF14">
            <v>140.5</v>
          </cell>
          <cell r="AG14">
            <v>140.5</v>
          </cell>
          <cell r="AH14">
            <v>153.19999999999999</v>
          </cell>
          <cell r="AI14">
            <v>159.6</v>
          </cell>
          <cell r="AJ14">
            <v>159.6</v>
          </cell>
          <cell r="AK14">
            <v>170.6</v>
          </cell>
          <cell r="AL14">
            <v>170.8</v>
          </cell>
          <cell r="AM14">
            <v>170.8</v>
          </cell>
          <cell r="AN14">
            <v>170.8</v>
          </cell>
          <cell r="AO14">
            <v>170.8</v>
          </cell>
          <cell r="AP14">
            <v>-27.369007823009511</v>
          </cell>
          <cell r="AQ14">
            <v>-25.100000000000065</v>
          </cell>
          <cell r="AR14">
            <v>2.3347256419999951</v>
          </cell>
          <cell r="AS14">
            <v>-19.976209819484978</v>
          </cell>
          <cell r="AT14">
            <v>18.36080820747938</v>
          </cell>
          <cell r="AU14">
            <v>6.505736005833711</v>
          </cell>
          <cell r="AV14">
            <v>19.115207132881238</v>
          </cell>
          <cell r="AW14">
            <v>-1.8550813046081487</v>
          </cell>
          <cell r="AX14">
            <v>6.9089527916327143</v>
          </cell>
          <cell r="AY14">
            <v>228.49999999999991</v>
          </cell>
          <cell r="AZ14">
            <v>371.33472564199991</v>
          </cell>
          <cell r="BA14">
            <v>504.55851582251489</v>
          </cell>
          <cell r="BB14">
            <v>682.51932402999432</v>
          </cell>
          <cell r="BC14">
            <v>848.62506003582803</v>
          </cell>
          <cell r="BD14">
            <v>1038.3402671687093</v>
          </cell>
          <cell r="BE14">
            <v>1207.2851858641011</v>
          </cell>
          <cell r="BF14">
            <v>1384.9941386557339</v>
          </cell>
          <cell r="BG14">
            <v>1579.8022675161274</v>
          </cell>
          <cell r="BH14">
            <v>280.96900782300952</v>
          </cell>
          <cell r="BI14">
            <v>421.46900782300952</v>
          </cell>
          <cell r="BJ14">
            <v>574.66900782300945</v>
          </cell>
          <cell r="BK14">
            <v>734.26900782300947</v>
          </cell>
          <cell r="BL14">
            <v>893.8690078230095</v>
          </cell>
          <cell r="BM14">
            <v>1064.4690078230094</v>
          </cell>
          <cell r="BN14">
            <v>1235.2690078230094</v>
          </cell>
          <cell r="BO14">
            <v>1406.0690078230093</v>
          </cell>
          <cell r="BP14">
            <v>1576.8690078230093</v>
          </cell>
          <cell r="BQ14">
            <v>-52.469007823009605</v>
          </cell>
          <cell r="BR14">
            <v>-50.13428218100961</v>
          </cell>
          <cell r="BS14">
            <v>-70.11049200049456</v>
          </cell>
          <cell r="BT14">
            <v>-51.749683793015151</v>
          </cell>
          <cell r="BU14">
            <v>-45.243947787181469</v>
          </cell>
          <cell r="BV14">
            <v>-26.128740654300145</v>
          </cell>
          <cell r="BW14">
            <v>-27.983821958908266</v>
          </cell>
          <cell r="BX14">
            <v>-21.074869167275438</v>
          </cell>
          <cell r="BY14">
            <v>2.9332596931180888</v>
          </cell>
          <cell r="BZ14">
            <v>124.9</v>
          </cell>
          <cell r="CA14">
            <v>127.649</v>
          </cell>
          <cell r="CB14">
            <v>125.8</v>
          </cell>
          <cell r="CC14">
            <v>371.33472564199991</v>
          </cell>
          <cell r="CD14">
            <v>378.34899999999999</v>
          </cell>
          <cell r="CE14">
            <v>-7.0142743580000797</v>
          </cell>
          <cell r="CF14">
            <v>-1.8539164522702767</v>
          </cell>
        </row>
        <row r="15">
          <cell r="L15">
            <v>790.43349999999998</v>
          </cell>
          <cell r="N15">
            <v>790.43349999999998</v>
          </cell>
          <cell r="Q15">
            <v>48.755678719580004</v>
          </cell>
          <cell r="R15">
            <v>61.927547688800004</v>
          </cell>
          <cell r="S15">
            <v>56.177978153059996</v>
          </cell>
          <cell r="T15">
            <v>65.378911245259999</v>
          </cell>
          <cell r="U15">
            <v>60.214436816019997</v>
          </cell>
          <cell r="V15">
            <v>49.163226856559994</v>
          </cell>
          <cell r="W15">
            <v>38.87063087264</v>
          </cell>
          <cell r="X15">
            <v>45.708496023000002</v>
          </cell>
          <cell r="Y15">
            <v>45.870645472</v>
          </cell>
          <cell r="Z15">
            <v>50.682198984188432</v>
          </cell>
          <cell r="AA15">
            <v>634.42619069857847</v>
          </cell>
          <cell r="AB15">
            <v>0.73449525917993053</v>
          </cell>
          <cell r="AC15" t="str">
            <v xml:space="preserve"> </v>
          </cell>
          <cell r="AD15">
            <v>0.73449525917993053</v>
          </cell>
          <cell r="AE15">
            <v>60.442500000000003</v>
          </cell>
          <cell r="AF15">
            <v>60.4</v>
          </cell>
          <cell r="AG15">
            <v>60.4</v>
          </cell>
          <cell r="AH15">
            <v>67.674722222222201</v>
          </cell>
          <cell r="AI15">
            <v>68.014937910197958</v>
          </cell>
          <cell r="AJ15">
            <v>68.014937910197958</v>
          </cell>
          <cell r="AK15">
            <v>67.71493791019796</v>
          </cell>
          <cell r="AL15">
            <v>67.989937910197952</v>
          </cell>
          <cell r="AM15">
            <v>67.989937910197952</v>
          </cell>
          <cell r="AN15">
            <v>67.989937910197952</v>
          </cell>
          <cell r="AO15">
            <v>67.989937910197952</v>
          </cell>
          <cell r="AP15">
            <v>-4.2526461975098897</v>
          </cell>
          <cell r="AQ15">
            <v>-4.913413935020003</v>
          </cell>
          <cell r="AR15">
            <v>-11.644321280419994</v>
          </cell>
          <cell r="AS15">
            <v>-5.7471745334221964</v>
          </cell>
          <cell r="AT15">
            <v>-11.836959757137961</v>
          </cell>
          <cell r="AU15">
            <v>-2.6360266649379582</v>
          </cell>
          <cell r="AV15">
            <v>-7.5005010941779631</v>
          </cell>
          <cell r="AW15">
            <v>-18.826711053637958</v>
          </cell>
          <cell r="AX15">
            <v>-29.119307037557952</v>
          </cell>
          <cell r="AY15">
            <v>111.67643986747011</v>
          </cell>
          <cell r="AZ15">
            <v>160.43211858705013</v>
          </cell>
          <cell r="BA15">
            <v>222.35966627585015</v>
          </cell>
          <cell r="BB15">
            <v>278.53764442891014</v>
          </cell>
          <cell r="BC15">
            <v>343.91655567417013</v>
          </cell>
          <cell r="BD15">
            <v>404.13099249019012</v>
          </cell>
          <cell r="BE15">
            <v>453.29421934675014</v>
          </cell>
          <cell r="BF15">
            <v>492.16485021939013</v>
          </cell>
          <cell r="BG15">
            <v>537.87334624239008</v>
          </cell>
          <cell r="BH15">
            <v>120.8425</v>
          </cell>
          <cell r="BI15">
            <v>181.24250000000001</v>
          </cell>
          <cell r="BJ15">
            <v>248.91722222222222</v>
          </cell>
          <cell r="BK15">
            <v>316.93216013242017</v>
          </cell>
          <cell r="BL15">
            <v>384.94709804261811</v>
          </cell>
          <cell r="BM15">
            <v>452.66203595281604</v>
          </cell>
          <cell r="BN15">
            <v>520.65197386301395</v>
          </cell>
          <cell r="BO15">
            <v>588.64191177321186</v>
          </cell>
          <cell r="BP15">
            <v>656.63184968340977</v>
          </cell>
          <cell r="BQ15">
            <v>-9.1660601325298927</v>
          </cell>
          <cell r="BR15">
            <v>-20.81038141294988</v>
          </cell>
          <cell r="BS15">
            <v>-26.557555946372077</v>
          </cell>
          <cell r="BT15">
            <v>-38.394515703510024</v>
          </cell>
          <cell r="BU15">
            <v>-41.030542368447982</v>
          </cell>
          <cell r="BV15">
            <v>-48.531043462625917</v>
          </cell>
          <cell r="BW15">
            <v>-67.35775451626381</v>
          </cell>
          <cell r="BX15">
            <v>-96.477061553821727</v>
          </cell>
          <cell r="BY15">
            <v>-118.75850344101968</v>
          </cell>
          <cell r="BZ15">
            <v>47.09</v>
          </cell>
          <cell r="CA15">
            <v>49.25</v>
          </cell>
          <cell r="CB15">
            <v>42.348999999999997</v>
          </cell>
          <cell r="CC15">
            <v>160.43211858705013</v>
          </cell>
          <cell r="CD15">
            <v>138.68899999999999</v>
          </cell>
          <cell r="CE15">
            <v>21.743118587050134</v>
          </cell>
          <cell r="CF15">
            <v>15.677608596968851</v>
          </cell>
        </row>
        <row r="16">
          <cell r="L16">
            <v>17.53</v>
          </cell>
          <cell r="N16">
            <v>17.53</v>
          </cell>
          <cell r="Q16">
            <v>1.0177726054700003</v>
          </cell>
          <cell r="R16">
            <v>1.2982629337499993</v>
          </cell>
          <cell r="S16">
            <v>1.6454882013199992</v>
          </cell>
          <cell r="T16">
            <v>1.2337663840899999</v>
          </cell>
          <cell r="U16">
            <v>1.6918586908800002</v>
          </cell>
          <cell r="V16">
            <v>2.1747027288200016</v>
          </cell>
          <cell r="W16">
            <v>1.6216783936999981</v>
          </cell>
          <cell r="X16">
            <v>1.5270022994900003</v>
          </cell>
          <cell r="Y16">
            <v>1.519413526719994</v>
          </cell>
          <cell r="Z16">
            <v>-3.3399999999872421E-4</v>
          </cell>
          <cell r="AA16">
            <v>17.118780173479994</v>
          </cell>
          <cell r="AB16">
            <v>1.6289418266589386E-2</v>
          </cell>
          <cell r="AC16" t="str">
            <v xml:space="preserve"> </v>
          </cell>
          <cell r="AD16">
            <v>1.6289418266589386E-2</v>
          </cell>
          <cell r="AE16">
            <v>1</v>
          </cell>
          <cell r="AF16">
            <v>1.67</v>
          </cell>
          <cell r="AG16">
            <v>12.07</v>
          </cell>
          <cell r="AH16">
            <v>15.57</v>
          </cell>
          <cell r="AI16">
            <v>16.960999999999999</v>
          </cell>
          <cell r="AJ16">
            <v>18.37</v>
          </cell>
          <cell r="AK16">
            <v>16.878357587308294</v>
          </cell>
          <cell r="AL16">
            <v>14.648044942680542</v>
          </cell>
          <cell r="AM16">
            <v>17.761343497732124</v>
          </cell>
          <cell r="AN16">
            <v>18.415095593173149</v>
          </cell>
          <cell r="AO16">
            <v>15.432507826418014</v>
          </cell>
          <cell r="AP16">
            <v>0.43595249885999721</v>
          </cell>
          <cell r="AQ16">
            <v>0.28321591038000271</v>
          </cell>
          <cell r="AR16">
            <v>-11.05222739453</v>
          </cell>
          <cell r="AS16">
            <v>-14.271737066250001</v>
          </cell>
          <cell r="AT16">
            <v>-15.315511798679999</v>
          </cell>
          <cell r="AU16">
            <v>-17.136233615910001</v>
          </cell>
          <cell r="AV16">
            <v>-15.186498896428294</v>
          </cell>
          <cell r="AW16">
            <v>-12.473342213860541</v>
          </cell>
          <cell r="AX16">
            <v>-16.139665104032126</v>
          </cell>
          <cell r="AY16">
            <v>3.3891684092399998</v>
          </cell>
          <cell r="AZ16">
            <v>4.4069410147100001</v>
          </cell>
          <cell r="BA16">
            <v>5.7052039484599995</v>
          </cell>
          <cell r="BB16">
            <v>7.3506921497799986</v>
          </cell>
          <cell r="BC16">
            <v>8.5844585338699986</v>
          </cell>
          <cell r="BD16">
            <v>10.276317224749999</v>
          </cell>
          <cell r="BE16">
            <v>12.45101995357</v>
          </cell>
          <cell r="BF16">
            <v>14.072698347269998</v>
          </cell>
          <cell r="BG16">
            <v>15.599700646759999</v>
          </cell>
          <cell r="BH16">
            <v>2.67</v>
          </cell>
          <cell r="BI16">
            <v>14.74</v>
          </cell>
          <cell r="BJ16">
            <v>30.310000000000002</v>
          </cell>
          <cell r="BK16">
            <v>47.271000000000001</v>
          </cell>
          <cell r="BL16">
            <v>65.641000000000005</v>
          </cell>
          <cell r="BM16">
            <v>82.519357587308292</v>
          </cell>
          <cell r="BN16">
            <v>97.167402529988834</v>
          </cell>
          <cell r="BO16">
            <v>114.92874602772096</v>
          </cell>
          <cell r="BP16">
            <v>133.34384162089412</v>
          </cell>
          <cell r="BQ16">
            <v>0.71916840923999992</v>
          </cell>
          <cell r="BR16">
            <v>-10.33305898529</v>
          </cell>
          <cell r="BS16">
            <v>-24.604796051540003</v>
          </cell>
          <cell r="BT16">
            <v>-39.920307850219999</v>
          </cell>
          <cell r="BU16">
            <v>-57.056541466130007</v>
          </cell>
          <cell r="BV16">
            <v>-72.24304036255829</v>
          </cell>
          <cell r="BW16">
            <v>-84.716382576418837</v>
          </cell>
          <cell r="BX16">
            <v>-100.85604768045096</v>
          </cell>
          <cell r="BY16">
            <v>-117.74414097413413</v>
          </cell>
          <cell r="BZ16">
            <v>1.7</v>
          </cell>
          <cell r="CA16">
            <v>2.1638999999999999</v>
          </cell>
          <cell r="CB16">
            <v>1.3045</v>
          </cell>
          <cell r="CC16">
            <v>4.4069410147100001</v>
          </cell>
          <cell r="CD16">
            <v>5.1684000000000001</v>
          </cell>
          <cell r="CE16">
            <v>-0.76145898529</v>
          </cell>
          <cell r="CF16">
            <v>-14.732973169452823</v>
          </cell>
        </row>
        <row r="17">
          <cell r="L17">
            <v>36</v>
          </cell>
          <cell r="M17">
            <v>0</v>
          </cell>
          <cell r="N17">
            <v>36</v>
          </cell>
          <cell r="Q17">
            <v>26.3</v>
          </cell>
          <cell r="R17">
            <v>16.488442864</v>
          </cell>
          <cell r="S17">
            <v>14.380580665999998</v>
          </cell>
          <cell r="T17">
            <v>2.6394211340000004</v>
          </cell>
          <cell r="U17">
            <v>0.60057041300000003</v>
          </cell>
          <cell r="V17">
            <v>1.036056863</v>
          </cell>
          <cell r="W17">
            <v>0.37276778499999996</v>
          </cell>
          <cell r="X17">
            <v>0.41796588399999995</v>
          </cell>
          <cell r="Y17">
            <v>0.37255316999999993</v>
          </cell>
          <cell r="Z17">
            <v>0</v>
          </cell>
          <cell r="AA17">
            <v>74.364814778999985</v>
          </cell>
          <cell r="AB17">
            <v>3.3452313610793948E-2</v>
          </cell>
          <cell r="AC17">
            <v>0</v>
          </cell>
          <cell r="AD17">
            <v>3.3452313610793948E-2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11.756456</v>
          </cell>
          <cell r="AR17">
            <v>26.3</v>
          </cell>
          <cell r="AS17">
            <v>16.488442864</v>
          </cell>
          <cell r="AT17">
            <v>14.380580665999998</v>
          </cell>
          <cell r="AU17">
            <v>2.6394211340000004</v>
          </cell>
          <cell r="AV17">
            <v>0.60057041300000003</v>
          </cell>
          <cell r="AW17">
            <v>1.036056863</v>
          </cell>
          <cell r="AX17">
            <v>0.37276778499999996</v>
          </cell>
          <cell r="AY17">
            <v>11.756456</v>
          </cell>
          <cell r="AZ17">
            <v>38.056455999999997</v>
          </cell>
          <cell r="BA17">
            <v>54.544898863999997</v>
          </cell>
          <cell r="BB17">
            <v>68.92547952999999</v>
          </cell>
          <cell r="BC17">
            <v>71.564900663999993</v>
          </cell>
          <cell r="BD17">
            <v>72.165471076999992</v>
          </cell>
          <cell r="BE17">
            <v>73.201527939999991</v>
          </cell>
          <cell r="BF17">
            <v>73.574295724999985</v>
          </cell>
          <cell r="BG17">
            <v>73.992261608999982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11.756456</v>
          </cell>
          <cell r="BR17">
            <v>38.056455999999997</v>
          </cell>
          <cell r="BS17">
            <v>54.544898863999997</v>
          </cell>
          <cell r="BT17">
            <v>68.92547952999999</v>
          </cell>
          <cell r="BU17">
            <v>71.564900663999993</v>
          </cell>
          <cell r="BV17">
            <v>72.165471076999992</v>
          </cell>
          <cell r="BW17">
            <v>73.201527939999991</v>
          </cell>
          <cell r="BX17">
            <v>73.574295724999985</v>
          </cell>
          <cell r="BY17">
            <v>73.992261608999982</v>
          </cell>
          <cell r="BZ17">
            <v>0</v>
          </cell>
          <cell r="CA17">
            <v>0</v>
          </cell>
          <cell r="CB17">
            <v>0</v>
          </cell>
          <cell r="CC17">
            <v>38.056455999999997</v>
          </cell>
          <cell r="CD17">
            <v>0</v>
          </cell>
          <cell r="CE17">
            <v>38.056455999999997</v>
          </cell>
          <cell r="CF17" t="str">
            <v xml:space="preserve">n.a. </v>
          </cell>
        </row>
        <row r="18">
          <cell r="L18">
            <v>36</v>
          </cell>
          <cell r="M18">
            <v>0</v>
          </cell>
          <cell r="N18">
            <v>36</v>
          </cell>
          <cell r="Q18">
            <v>26.3</v>
          </cell>
          <cell r="R18">
            <v>16.488442864</v>
          </cell>
          <cell r="S18">
            <v>14.380580665999998</v>
          </cell>
          <cell r="T18">
            <v>2.6394211340000004</v>
          </cell>
          <cell r="U18">
            <v>0.60057041300000003</v>
          </cell>
          <cell r="V18">
            <v>1.036056863</v>
          </cell>
          <cell r="W18">
            <v>0.37276778499999996</v>
          </cell>
          <cell r="X18">
            <v>0.41796588399999995</v>
          </cell>
          <cell r="Y18">
            <v>0.37255316999999993</v>
          </cell>
          <cell r="Z18">
            <v>0</v>
          </cell>
          <cell r="AA18">
            <v>74.364814778999985</v>
          </cell>
          <cell r="AB18">
            <v>3.3452313610793948E-2</v>
          </cell>
          <cell r="AC18" t="str">
            <v xml:space="preserve"> </v>
          </cell>
          <cell r="AD18">
            <v>3.3452313610793948E-2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11.756456</v>
          </cell>
          <cell r="AR18">
            <v>26.3</v>
          </cell>
          <cell r="AS18">
            <v>16.488442864</v>
          </cell>
          <cell r="AT18">
            <v>14.380580665999998</v>
          </cell>
          <cell r="AU18">
            <v>2.6394211340000004</v>
          </cell>
          <cell r="AV18">
            <v>0.60057041300000003</v>
          </cell>
          <cell r="AW18">
            <v>1.036056863</v>
          </cell>
          <cell r="AX18">
            <v>0.37276778499999996</v>
          </cell>
          <cell r="AY18">
            <v>11.756456</v>
          </cell>
          <cell r="AZ18">
            <v>38.056455999999997</v>
          </cell>
          <cell r="BA18">
            <v>54.544898863999997</v>
          </cell>
          <cell r="BB18">
            <v>68.92547952999999</v>
          </cell>
          <cell r="BC18">
            <v>71.564900663999993</v>
          </cell>
          <cell r="BD18">
            <v>72.165471076999992</v>
          </cell>
          <cell r="BE18">
            <v>73.201527939999991</v>
          </cell>
          <cell r="BF18">
            <v>73.574295724999985</v>
          </cell>
          <cell r="BG18">
            <v>73.992261608999982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11.756456</v>
          </cell>
          <cell r="BR18">
            <v>38.056455999999997</v>
          </cell>
          <cell r="BS18">
            <v>54.544898863999997</v>
          </cell>
          <cell r="BT18">
            <v>68.92547952999999</v>
          </cell>
          <cell r="BU18">
            <v>71.564900663999993</v>
          </cell>
          <cell r="BV18">
            <v>72.165471076999992</v>
          </cell>
          <cell r="BW18">
            <v>73.201527939999991</v>
          </cell>
          <cell r="BX18">
            <v>73.574295724999985</v>
          </cell>
          <cell r="BY18">
            <v>73.992261608999982</v>
          </cell>
          <cell r="BZ18">
            <v>0</v>
          </cell>
          <cell r="CA18">
            <v>0</v>
          </cell>
          <cell r="CB18">
            <v>0</v>
          </cell>
          <cell r="CC18">
            <v>38.056455999999997</v>
          </cell>
          <cell r="CD18">
            <v>0</v>
          </cell>
          <cell r="CE18">
            <v>38.056455999999997</v>
          </cell>
          <cell r="CF18" t="str">
            <v xml:space="preserve">n.a. </v>
          </cell>
        </row>
        <row r="19">
          <cell r="L19">
            <v>387.18270000000001</v>
          </cell>
          <cell r="M19">
            <v>0</v>
          </cell>
          <cell r="N19">
            <v>387.18270000000001</v>
          </cell>
          <cell r="Q19">
            <v>35.094471764150001</v>
          </cell>
          <cell r="R19">
            <v>35.14656270695</v>
          </cell>
          <cell r="S19">
            <v>29.180717095710001</v>
          </cell>
          <cell r="T19">
            <v>31.759557582969997</v>
          </cell>
          <cell r="U19">
            <v>26.012900590530002</v>
          </cell>
          <cell r="V19">
            <v>28.550581069179998</v>
          </cell>
          <cell r="W19">
            <v>29.711161721580002</v>
          </cell>
          <cell r="X19">
            <v>29.501093009100003</v>
          </cell>
          <cell r="Y19">
            <v>16.481547299860001</v>
          </cell>
          <cell r="Z19">
            <v>54.881081765122673</v>
          </cell>
          <cell r="AA19">
            <v>407.57820320317273</v>
          </cell>
          <cell r="AB19">
            <v>0.3597821418076097</v>
          </cell>
          <cell r="AC19" t="e">
            <v>#VALUE!</v>
          </cell>
          <cell r="AD19">
            <v>0.3597821418076097</v>
          </cell>
          <cell r="AE19">
            <v>29.198869108833222</v>
          </cell>
          <cell r="AF19">
            <v>28.8</v>
          </cell>
          <cell r="AG19">
            <v>31.3</v>
          </cell>
          <cell r="AH19">
            <v>27.130943987791408</v>
          </cell>
          <cell r="AI19">
            <v>30.444743670989389</v>
          </cell>
          <cell r="AJ19">
            <v>28.784751352719894</v>
          </cell>
          <cell r="AK19">
            <v>31.027972937692418</v>
          </cell>
          <cell r="AL19">
            <v>31.818774086118658</v>
          </cell>
          <cell r="AM19">
            <v>31.975064531434899</v>
          </cell>
          <cell r="AN19">
            <v>40.148619127596049</v>
          </cell>
          <cell r="AO19">
            <v>39.130534348595681</v>
          </cell>
          <cell r="AP19">
            <v>6.3351749155667729</v>
          </cell>
          <cell r="AQ19">
            <v>26.924484573620003</v>
          </cell>
          <cell r="AR19">
            <v>3.7944717641499963</v>
          </cell>
          <cell r="AS19">
            <v>8.0156187191585921</v>
          </cell>
          <cell r="AT19">
            <v>-1.2640265752793898</v>
          </cell>
          <cell r="AU19">
            <v>2.9748062302501026</v>
          </cell>
          <cell r="AV19">
            <v>-5.0150723471624161</v>
          </cell>
          <cell r="AW19">
            <v>-3.2681930169386604</v>
          </cell>
          <cell r="AX19">
            <v>-2.2639028098548977</v>
          </cell>
          <cell r="AY19">
            <v>91.258528598020007</v>
          </cell>
          <cell r="AZ19">
            <v>126.35300036216999</v>
          </cell>
          <cell r="BA19">
            <v>161.49956306912</v>
          </cell>
          <cell r="BB19">
            <v>190.68028016483001</v>
          </cell>
          <cell r="BC19">
            <v>222.43983774780003</v>
          </cell>
          <cell r="BD19">
            <v>357.64563622913556</v>
          </cell>
          <cell r="BE19">
            <v>277.00331940751005</v>
          </cell>
          <cell r="BF19">
            <v>306.71448112909002</v>
          </cell>
          <cell r="BG19">
            <v>336.21557413819005</v>
          </cell>
          <cell r="BH19">
            <v>0</v>
          </cell>
          <cell r="BI19">
            <v>89.29886910883323</v>
          </cell>
          <cell r="BJ19">
            <v>116.42981309662463</v>
          </cell>
          <cell r="BK19">
            <v>146.87455676761402</v>
          </cell>
          <cell r="BL19">
            <v>175.65930812033389</v>
          </cell>
          <cell r="BM19">
            <v>206.68728105802634</v>
          </cell>
          <cell r="BN19">
            <v>238.50605514414499</v>
          </cell>
          <cell r="BO19">
            <v>270.48111967557992</v>
          </cell>
          <cell r="BP19">
            <v>310.629738803176</v>
          </cell>
          <cell r="BQ19">
            <v>91.258528598020007</v>
          </cell>
          <cell r="BR19">
            <v>37.05413125333677</v>
          </cell>
          <cell r="BS19">
            <v>45.069749972495373</v>
          </cell>
          <cell r="BT19">
            <v>43.805723397215992</v>
          </cell>
          <cell r="BU19">
            <v>46.780529627466109</v>
          </cell>
          <cell r="BV19">
            <v>41.765457280303671</v>
          </cell>
          <cell r="BW19">
            <v>38.497264263365032</v>
          </cell>
          <cell r="BX19">
            <v>36.233361453510128</v>
          </cell>
          <cell r="BY19">
            <v>25.585835335014067</v>
          </cell>
          <cell r="BZ19">
            <v>24.199999999999996</v>
          </cell>
          <cell r="CA19">
            <v>15.7</v>
          </cell>
          <cell r="CB19">
            <v>23.898</v>
          </cell>
          <cell r="CC19">
            <v>126.35300036216999</v>
          </cell>
          <cell r="CD19">
            <v>63.797999999999995</v>
          </cell>
          <cell r="CE19">
            <v>62.555000362169999</v>
          </cell>
          <cell r="CF19">
            <v>98.051663629220357</v>
          </cell>
        </row>
        <row r="20">
          <cell r="L20">
            <v>334.5376</v>
          </cell>
          <cell r="N20">
            <v>334.5376</v>
          </cell>
          <cell r="Q20">
            <v>22.9039720259</v>
          </cell>
          <cell r="R20">
            <v>25.0219692973</v>
          </cell>
          <cell r="S20">
            <v>21.114573597</v>
          </cell>
          <cell r="T20">
            <v>20.491068197259999</v>
          </cell>
          <cell r="U20">
            <v>18.793302554930001</v>
          </cell>
          <cell r="V20">
            <v>20.673125192440001</v>
          </cell>
          <cell r="W20">
            <v>21.788663787080001</v>
          </cell>
          <cell r="X20">
            <v>23.042011341850003</v>
          </cell>
          <cell r="Y20">
            <v>10.44828470136</v>
          </cell>
          <cell r="Z20">
            <v>47.236163857398111</v>
          </cell>
          <cell r="AA20">
            <v>281.14187918592813</v>
          </cell>
          <cell r="AB20">
            <v>0.31086268638339837</v>
          </cell>
          <cell r="AC20" t="str">
            <v xml:space="preserve"> </v>
          </cell>
          <cell r="AD20">
            <v>0.31086268638339837</v>
          </cell>
          <cell r="AE20">
            <v>22</v>
          </cell>
          <cell r="AF20">
            <v>22</v>
          </cell>
          <cell r="AG20">
            <v>22</v>
          </cell>
          <cell r="AH20">
            <v>23</v>
          </cell>
          <cell r="AI20">
            <v>26.92924657871426</v>
          </cell>
          <cell r="AJ20">
            <v>26.854149303394049</v>
          </cell>
          <cell r="AK20">
            <v>26.855239421008392</v>
          </cell>
          <cell r="AL20">
            <v>29.218076853133606</v>
          </cell>
          <cell r="AM20">
            <v>30.998947736553696</v>
          </cell>
          <cell r="AN20">
            <v>33.079835667980184</v>
          </cell>
          <cell r="AO20">
            <v>33.098148150243816</v>
          </cell>
          <cell r="AP20">
            <v>0.79152494470999457</v>
          </cell>
          <cell r="AQ20">
            <v>4.8372196887000065</v>
          </cell>
          <cell r="AR20">
            <v>0.90397202589999992</v>
          </cell>
          <cell r="AS20">
            <v>2.0219692973000001</v>
          </cell>
          <cell r="AT20">
            <v>-5.8146729817142599</v>
          </cell>
          <cell r="AU20">
            <v>-6.3630811061340502</v>
          </cell>
          <cell r="AV20">
            <v>-8.0619368660783906</v>
          </cell>
          <cell r="AW20">
            <v>-8.5449516606936058</v>
          </cell>
          <cell r="AX20">
            <v>-9.2102839494736948</v>
          </cell>
          <cell r="AY20">
            <v>49.628744633410001</v>
          </cell>
          <cell r="AZ20">
            <v>72.532716659309997</v>
          </cell>
          <cell r="BA20">
            <v>97.554685956610001</v>
          </cell>
          <cell r="BB20">
            <v>118.66925955361</v>
          </cell>
          <cell r="BC20">
            <v>139.16032775087001</v>
          </cell>
          <cell r="BD20">
            <v>157.9536303058</v>
          </cell>
          <cell r="BE20">
            <v>178.62675549824002</v>
          </cell>
          <cell r="BF20">
            <v>200.41541928532001</v>
          </cell>
          <cell r="BG20">
            <v>223.45743062717003</v>
          </cell>
          <cell r="BI20">
            <v>66</v>
          </cell>
          <cell r="BJ20">
            <v>89</v>
          </cell>
          <cell r="BK20">
            <v>115.92924657871426</v>
          </cell>
          <cell r="BL20">
            <v>142.78339588210829</v>
          </cell>
          <cell r="BM20">
            <v>169.6386353031167</v>
          </cell>
          <cell r="BN20">
            <v>198.8567121562503</v>
          </cell>
          <cell r="BO20">
            <v>229.855659892804</v>
          </cell>
          <cell r="BP20">
            <v>262.9354955607842</v>
          </cell>
          <cell r="BQ20">
            <v>49.628744633410001</v>
          </cell>
          <cell r="BR20">
            <v>6.5327166593099975</v>
          </cell>
          <cell r="BS20">
            <v>8.5546859566100011</v>
          </cell>
          <cell r="BT20">
            <v>2.7400129748957482</v>
          </cell>
          <cell r="BU20">
            <v>-3.6230681312382842</v>
          </cell>
          <cell r="BV20">
            <v>-11.685004997316696</v>
          </cell>
          <cell r="BW20">
            <v>-20.229956658010281</v>
          </cell>
          <cell r="BX20">
            <v>-29.440240607483986</v>
          </cell>
          <cell r="BY20">
            <v>-39.478064933614178</v>
          </cell>
          <cell r="BZ20">
            <v>16.5</v>
          </cell>
          <cell r="CA20">
            <v>10.1</v>
          </cell>
          <cell r="CB20">
            <v>18</v>
          </cell>
          <cell r="CC20">
            <v>72.532716659309997</v>
          </cell>
          <cell r="CD20">
            <v>44.6</v>
          </cell>
          <cell r="CE20">
            <v>27.932716659309996</v>
          </cell>
          <cell r="CF20">
            <v>62.629409550022409</v>
          </cell>
        </row>
        <row r="21">
          <cell r="L21">
            <v>146.351258</v>
          </cell>
          <cell r="N21">
            <v>146.351258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109.19289789080555</v>
          </cell>
          <cell r="V21">
            <v>0</v>
          </cell>
          <cell r="W21">
            <v>0</v>
          </cell>
          <cell r="X21">
            <v>0</v>
          </cell>
          <cell r="Y21">
            <v>31.230465983199998</v>
          </cell>
          <cell r="Z21">
            <v>7.9070483567900007</v>
          </cell>
          <cell r="AA21">
            <v>148.33041223079556</v>
          </cell>
          <cell r="AB21">
            <v>0.13599411610972822</v>
          </cell>
          <cell r="AC21" t="str">
            <v xml:space="preserve"> </v>
          </cell>
          <cell r="AD21">
            <v>0.13599411610972822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111.04121000000001</v>
          </cell>
          <cell r="AL21">
            <v>0</v>
          </cell>
          <cell r="AM21">
            <v>0</v>
          </cell>
          <cell r="AN21">
            <v>0</v>
          </cell>
          <cell r="AO21">
            <v>35.310048000000002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-1.8483121091944525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109.19289789080555</v>
          </cell>
          <cell r="BE21">
            <v>109.19289789080555</v>
          </cell>
          <cell r="BF21">
            <v>109.19289789080555</v>
          </cell>
          <cell r="BG21">
            <v>109.19289789080555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111.04121000000001</v>
          </cell>
          <cell r="BN21">
            <v>111.04121000000001</v>
          </cell>
          <cell r="BO21">
            <v>111.04121000000001</v>
          </cell>
          <cell r="BP21">
            <v>111.04121000000001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-1.8483121091944525</v>
          </cell>
          <cell r="BW21">
            <v>-1.8483121091944525</v>
          </cell>
          <cell r="BX21">
            <v>-1.8483121091944525</v>
          </cell>
          <cell r="BY21">
            <v>-1.8483121091944525</v>
          </cell>
          <cell r="CC21">
            <v>0</v>
          </cell>
          <cell r="CD21">
            <v>0</v>
          </cell>
          <cell r="CE21">
            <v>0</v>
          </cell>
          <cell r="CF21" t="str">
            <v xml:space="preserve">n.a. </v>
          </cell>
        </row>
        <row r="22">
          <cell r="L22">
            <v>52.645099999999999</v>
          </cell>
          <cell r="N22">
            <v>52.645099999999999</v>
          </cell>
          <cell r="Q22">
            <v>12.190499738249997</v>
          </cell>
          <cell r="R22">
            <v>10.12459340965</v>
          </cell>
          <cell r="S22">
            <v>8.0661434987099998</v>
          </cell>
          <cell r="T22">
            <v>11.26848938571</v>
          </cell>
          <cell r="U22">
            <v>7.2195980356000007</v>
          </cell>
          <cell r="V22">
            <v>7.8774558767399991</v>
          </cell>
          <cell r="W22">
            <v>7.9224979344999999</v>
          </cell>
          <cell r="X22">
            <v>6.4590816672500004</v>
          </cell>
          <cell r="Y22">
            <v>6.0332625985000004</v>
          </cell>
          <cell r="Z22">
            <v>7.6449179077245635</v>
          </cell>
          <cell r="AA22">
            <v>126.43632401724457</v>
          </cell>
          <cell r="AB22">
            <v>4.8919455424211347E-2</v>
          </cell>
          <cell r="AC22" t="str">
            <v xml:space="preserve"> </v>
          </cell>
          <cell r="AD22">
            <v>4.8919455424211347E-2</v>
          </cell>
          <cell r="AE22">
            <v>7.19886910883322</v>
          </cell>
          <cell r="AF22">
            <v>6.8000000000000007</v>
          </cell>
          <cell r="AG22">
            <v>9.3000000000000007</v>
          </cell>
          <cell r="AH22">
            <v>4.1309439877914071</v>
          </cell>
          <cell r="AI22">
            <v>3.5154970922751296</v>
          </cell>
          <cell r="AJ22">
            <v>1.9306020493258464</v>
          </cell>
          <cell r="AK22">
            <v>4.1727335166840263</v>
          </cell>
          <cell r="AL22">
            <v>2.6006972329850533</v>
          </cell>
          <cell r="AM22">
            <v>0.97611679488120406</v>
          </cell>
          <cell r="AN22">
            <v>7.0687834596158625</v>
          </cell>
          <cell r="AO22">
            <v>6.0323861983518672</v>
          </cell>
          <cell r="AP22">
            <v>5.5436499708567784</v>
          </cell>
          <cell r="AQ22">
            <v>22.087264884919996</v>
          </cell>
          <cell r="AR22">
            <v>2.8904997382499964</v>
          </cell>
          <cell r="AS22">
            <v>5.993649421858593</v>
          </cell>
          <cell r="AT22">
            <v>4.5506464064348702</v>
          </cell>
          <cell r="AU22">
            <v>9.3378873363841528</v>
          </cell>
          <cell r="AV22">
            <v>3.0468645189159744</v>
          </cell>
          <cell r="AW22">
            <v>5.2767586437549454</v>
          </cell>
          <cell r="AX22">
            <v>6.9463811396187962</v>
          </cell>
          <cell r="AY22">
            <v>41.629783964609999</v>
          </cell>
          <cell r="AZ22">
            <v>53.820283702859996</v>
          </cell>
          <cell r="BA22">
            <v>63.94487711251</v>
          </cell>
          <cell r="BB22">
            <v>72.011020611220005</v>
          </cell>
          <cell r="BC22">
            <v>83.279509996930003</v>
          </cell>
          <cell r="BD22">
            <v>90.499108032530003</v>
          </cell>
          <cell r="BE22">
            <v>98.376563909270004</v>
          </cell>
          <cell r="BF22">
            <v>106.29906184377</v>
          </cell>
          <cell r="BG22">
            <v>112.75814351102001</v>
          </cell>
          <cell r="BI22">
            <v>23.298869108833223</v>
          </cell>
          <cell r="BJ22">
            <v>27.429813096624631</v>
          </cell>
          <cell r="BK22">
            <v>30.945310188899761</v>
          </cell>
          <cell r="BL22">
            <v>32.875912238225609</v>
          </cell>
          <cell r="BM22">
            <v>37.048645754909636</v>
          </cell>
          <cell r="BN22">
            <v>39.649342987894691</v>
          </cell>
          <cell r="BO22">
            <v>40.625459782775899</v>
          </cell>
          <cell r="BP22">
            <v>47.694243242391764</v>
          </cell>
          <cell r="BQ22">
            <v>41.629783964609999</v>
          </cell>
          <cell r="BR22">
            <v>30.521414594026773</v>
          </cell>
          <cell r="BS22">
            <v>36.515064015885372</v>
          </cell>
          <cell r="BT22">
            <v>41.065710422320244</v>
          </cell>
          <cell r="BU22">
            <v>50.403597758704393</v>
          </cell>
          <cell r="BV22">
            <v>53.450462277620368</v>
          </cell>
          <cell r="BW22">
            <v>58.727220921375313</v>
          </cell>
          <cell r="BX22">
            <v>65.673602060994114</v>
          </cell>
          <cell r="BY22">
            <v>65.063900268628245</v>
          </cell>
          <cell r="BZ22">
            <v>7.6999999999999957</v>
          </cell>
          <cell r="CA22">
            <v>5.6</v>
          </cell>
          <cell r="CB22">
            <v>5.8979999999999997</v>
          </cell>
          <cell r="CC22">
            <v>53.820283702859996</v>
          </cell>
          <cell r="CD22">
            <v>19.197999999999993</v>
          </cell>
          <cell r="CE22">
            <v>34.622283702860003</v>
          </cell>
          <cell r="CF22">
            <v>180.34318003364942</v>
          </cell>
        </row>
        <row r="23">
          <cell r="L23">
            <v>1674.3179556702951</v>
          </cell>
          <cell r="M23">
            <v>8.8000000000000007</v>
          </cell>
          <cell r="N23">
            <v>1683.117955670295</v>
          </cell>
          <cell r="Q23">
            <v>163.61824812751036</v>
          </cell>
          <cell r="R23">
            <v>61.612279365768785</v>
          </cell>
          <cell r="S23">
            <v>90.096186472955367</v>
          </cell>
          <cell r="T23">
            <v>160.4210803613822</v>
          </cell>
          <cell r="U23">
            <v>297.39152626585241</v>
          </cell>
          <cell r="V23">
            <v>186.98624629550562</v>
          </cell>
          <cell r="W23">
            <v>231.99092437548458</v>
          </cell>
          <cell r="X23">
            <v>65.708967842202497</v>
          </cell>
          <cell r="Y23">
            <v>158.71604268705073</v>
          </cell>
          <cell r="Z23">
            <v>89.273360399922467</v>
          </cell>
          <cell r="AA23">
            <v>1685.5098574418048</v>
          </cell>
          <cell r="AB23">
            <v>1.4198339210365529</v>
          </cell>
          <cell r="AC23" t="e">
            <v>#VALUE!</v>
          </cell>
          <cell r="AD23">
            <v>1.4280111532525248</v>
          </cell>
          <cell r="AE23">
            <v>43.358681283538402</v>
          </cell>
          <cell r="AF23">
            <v>54.703301943100755</v>
          </cell>
          <cell r="AG23">
            <v>206.42999999999998</v>
          </cell>
          <cell r="AH23">
            <v>70.698789840206189</v>
          </cell>
          <cell r="AI23">
            <v>59.375908959537576</v>
          </cell>
          <cell r="AJ23">
            <v>96.220930635838158</v>
          </cell>
          <cell r="AK23">
            <v>335.83759517341042</v>
          </cell>
          <cell r="AL23">
            <v>85.101789017341048</v>
          </cell>
          <cell r="AM23">
            <v>224.30134537572255</v>
          </cell>
          <cell r="AN23">
            <v>94.061628612716802</v>
          </cell>
          <cell r="AO23">
            <v>129.78339337572254</v>
          </cell>
          <cell r="AP23">
            <v>83.805314235128307</v>
          </cell>
          <cell r="AQ23">
            <v>-12.008406786217934</v>
          </cell>
          <cell r="AR23">
            <v>-50.777339729859634</v>
          </cell>
          <cell r="AS23">
            <v>-12.611102625827407</v>
          </cell>
          <cell r="AT23">
            <v>27.177377234257804</v>
          </cell>
          <cell r="AU23">
            <v>59.458325550864039</v>
          </cell>
          <cell r="AV23">
            <v>-38.446068907558015</v>
          </cell>
          <cell r="AW23">
            <v>101.88445727816458</v>
          </cell>
          <cell r="AX23">
            <v>7.6895789997620341</v>
          </cell>
          <cell r="AY23">
            <v>169.85889067554956</v>
          </cell>
          <cell r="AZ23">
            <v>325.51155094568986</v>
          </cell>
          <cell r="BA23">
            <v>383.59923816006869</v>
          </cell>
          <cell r="BB23">
            <v>470.15252435386401</v>
          </cell>
          <cell r="BC23">
            <v>625.83178054056623</v>
          </cell>
          <cell r="BD23">
            <v>811.30850955592302</v>
          </cell>
          <cell r="BE23">
            <v>1104.3753511195941</v>
          </cell>
          <cell r="BF23">
            <v>1327.9476802744889</v>
          </cell>
          <cell r="BG23">
            <v>1393.6566481166917</v>
          </cell>
          <cell r="BH23">
            <v>98.061983226639157</v>
          </cell>
          <cell r="BI23">
            <v>304.49198322663915</v>
          </cell>
          <cell r="BJ23">
            <v>375.19077306684534</v>
          </cell>
          <cell r="BK23">
            <v>434.56668202638292</v>
          </cell>
          <cell r="BL23">
            <v>530.78761266222102</v>
          </cell>
          <cell r="BM23">
            <v>866.62520783563139</v>
          </cell>
          <cell r="BN23">
            <v>951.72699685297243</v>
          </cell>
          <cell r="BO23">
            <v>1176.0283422286952</v>
          </cell>
          <cell r="BP23">
            <v>1270.089970841412</v>
          </cell>
          <cell r="BQ23">
            <v>71.79690744891036</v>
          </cell>
          <cell r="BR23">
            <v>21.019567719050727</v>
          </cell>
          <cell r="BS23">
            <v>8.4084650932233131</v>
          </cell>
          <cell r="BT23">
            <v>35.585842327481132</v>
          </cell>
          <cell r="BU23">
            <v>95.044167878345149</v>
          </cell>
          <cell r="BV23">
            <v>53.876199611097185</v>
          </cell>
          <cell r="BW23">
            <v>152.64835426662171</v>
          </cell>
          <cell r="BX23">
            <v>151.91933804579378</v>
          </cell>
          <cell r="BY23">
            <v>123.5666772752795</v>
          </cell>
          <cell r="BZ23">
            <v>87.848982000000007</v>
          </cell>
          <cell r="CA23">
            <v>68.755261813999994</v>
          </cell>
          <cell r="CB23">
            <v>256.76741800000002</v>
          </cell>
          <cell r="CC23">
            <v>325.51155094568986</v>
          </cell>
          <cell r="CD23">
            <v>413.37166181400005</v>
          </cell>
          <cell r="CE23">
            <v>-87.860110868310187</v>
          </cell>
          <cell r="CF23">
            <v>-21.254507501252849</v>
          </cell>
        </row>
        <row r="24">
          <cell r="L24">
            <v>493.00005823502755</v>
          </cell>
          <cell r="M24">
            <v>8.8000000000000007</v>
          </cell>
          <cell r="N24">
            <v>501.80005823502756</v>
          </cell>
          <cell r="Q24">
            <v>20.389989183469996</v>
          </cell>
          <cell r="R24">
            <v>23.18330702766</v>
          </cell>
          <cell r="S24">
            <v>26.06416653558</v>
          </cell>
          <cell r="T24">
            <v>47.061405926010011</v>
          </cell>
          <cell r="U24">
            <v>30.953203019040004</v>
          </cell>
          <cell r="V24">
            <v>36.708243836569999</v>
          </cell>
          <cell r="W24">
            <v>24.578930537091001</v>
          </cell>
          <cell r="X24">
            <v>18.250467203880003</v>
          </cell>
          <cell r="Y24">
            <v>20.02734643026</v>
          </cell>
          <cell r="Z24">
            <v>54.986501595973827</v>
          </cell>
          <cell r="AA24">
            <v>364.86700234252476</v>
          </cell>
          <cell r="AB24">
            <v>0.45811090439493946</v>
          </cell>
          <cell r="AC24">
            <v>8.1772322159718545E-3</v>
          </cell>
          <cell r="AD24">
            <v>0.46628813661091134</v>
          </cell>
          <cell r="AE24">
            <v>27.7</v>
          </cell>
          <cell r="AF24">
            <v>36</v>
          </cell>
          <cell r="AG24">
            <v>32.700000000000003</v>
          </cell>
          <cell r="AH24">
            <v>24.7</v>
          </cell>
          <cell r="AI24">
            <v>31.9</v>
          </cell>
          <cell r="AJ24">
            <v>52.1</v>
          </cell>
          <cell r="AK24">
            <v>39</v>
          </cell>
          <cell r="AL24">
            <v>43.2</v>
          </cell>
          <cell r="AM24">
            <v>43.2</v>
          </cell>
          <cell r="AN24">
            <v>43.2</v>
          </cell>
          <cell r="AO24">
            <v>43.2</v>
          </cell>
          <cell r="AP24">
            <v>10.564640287859877</v>
          </cell>
          <cell r="AQ24">
            <v>-11.601199240870002</v>
          </cell>
          <cell r="AR24">
            <v>-12.310010816530006</v>
          </cell>
          <cell r="AS24">
            <v>-1.5166929723399996</v>
          </cell>
          <cell r="AT24">
            <v>-5.8358334644199985</v>
          </cell>
          <cell r="AU24">
            <v>-5.0385940739899908</v>
          </cell>
          <cell r="AV24">
            <v>-8.0467969809599964</v>
          </cell>
          <cell r="AW24">
            <v>-6.4917561634300043</v>
          </cell>
          <cell r="AX24">
            <v>-18.621069462909002</v>
          </cell>
          <cell r="AY24">
            <v>62.663441046989874</v>
          </cell>
          <cell r="AZ24">
            <v>83.053430230459867</v>
          </cell>
          <cell r="BA24">
            <v>106.23673725811986</v>
          </cell>
          <cell r="BB24">
            <v>132.30090379369986</v>
          </cell>
          <cell r="BC24">
            <v>179.36230971970986</v>
          </cell>
          <cell r="BD24">
            <v>210.31551273874987</v>
          </cell>
          <cell r="BE24">
            <v>247.02375657531988</v>
          </cell>
          <cell r="BF24">
            <v>271.60268711241088</v>
          </cell>
          <cell r="BG24">
            <v>289.8531543162909</v>
          </cell>
          <cell r="BH24">
            <v>63.7</v>
          </cell>
          <cell r="BI24">
            <v>96.4</v>
          </cell>
          <cell r="BJ24">
            <v>121.10000000000001</v>
          </cell>
          <cell r="BK24">
            <v>153</v>
          </cell>
          <cell r="BL24">
            <v>205.1</v>
          </cell>
          <cell r="BM24">
            <v>244.1</v>
          </cell>
          <cell r="BN24">
            <v>287.3</v>
          </cell>
          <cell r="BO24">
            <v>330.5</v>
          </cell>
          <cell r="BP24">
            <v>373.7</v>
          </cell>
          <cell r="BQ24">
            <v>-1.0365589530101289</v>
          </cell>
          <cell r="BR24">
            <v>-13.346569769540139</v>
          </cell>
          <cell r="BS24">
            <v>-14.863262741880149</v>
          </cell>
          <cell r="BT24">
            <v>-20.69909620630014</v>
          </cell>
          <cell r="BU24">
            <v>-25.737690280290138</v>
          </cell>
          <cell r="BV24">
            <v>-33.784487261250121</v>
          </cell>
          <cell r="BW24">
            <v>-40.276243424680132</v>
          </cell>
          <cell r="BX24">
            <v>-58.897312887589123</v>
          </cell>
          <cell r="BY24">
            <v>-83.846845683709091</v>
          </cell>
          <cell r="BZ24">
            <v>25.247000000000003</v>
          </cell>
          <cell r="CA24">
            <v>20.698</v>
          </cell>
          <cell r="CB24">
            <v>19.547000000000001</v>
          </cell>
          <cell r="CC24">
            <v>83.053430230459867</v>
          </cell>
          <cell r="CD24">
            <v>65.492000000000004</v>
          </cell>
          <cell r="CE24">
            <v>17.561430230459862</v>
          </cell>
          <cell r="CF24">
            <v>26.814618931258561</v>
          </cell>
        </row>
        <row r="25">
          <cell r="L25">
            <v>74.080139435267796</v>
          </cell>
          <cell r="N25">
            <v>74.080139435267796</v>
          </cell>
          <cell r="Q25">
            <v>20.419145816216478</v>
          </cell>
          <cell r="R25">
            <v>18.153312371182583</v>
          </cell>
          <cell r="S25">
            <v>17.05947118514537</v>
          </cell>
          <cell r="T25">
            <v>12.247566229500725</v>
          </cell>
          <cell r="U25">
            <v>25.380658931673061</v>
          </cell>
          <cell r="V25">
            <v>21.110588443768986</v>
          </cell>
          <cell r="W25">
            <v>19.332088271396032</v>
          </cell>
          <cell r="X25">
            <v>22.45435902849901</v>
          </cell>
          <cell r="Y25">
            <v>36.47583390597061</v>
          </cell>
          <cell r="Z25">
            <v>17.618997905190007</v>
          </cell>
          <cell r="AA25">
            <v>225.48435435511669</v>
          </cell>
          <cell r="AB25">
            <v>6.8837557131108951E-2</v>
          </cell>
          <cell r="AC25" t="str">
            <v xml:space="preserve"> </v>
          </cell>
          <cell r="AD25">
            <v>6.8837557131108951E-2</v>
          </cell>
          <cell r="AE25">
            <v>2</v>
          </cell>
          <cell r="AF25">
            <v>4.0999999999999996</v>
          </cell>
          <cell r="AG25">
            <v>5</v>
          </cell>
          <cell r="AH25">
            <v>22</v>
          </cell>
          <cell r="AI25">
            <v>10.4</v>
          </cell>
          <cell r="AJ25">
            <v>11.8</v>
          </cell>
          <cell r="AK25">
            <v>23.4</v>
          </cell>
          <cell r="AL25">
            <v>7.2</v>
          </cell>
          <cell r="AM25">
            <v>7.2</v>
          </cell>
          <cell r="AN25">
            <v>7.2</v>
          </cell>
          <cell r="AO25">
            <v>7.2</v>
          </cell>
          <cell r="AP25">
            <v>6.741418895517878</v>
          </cell>
          <cell r="AQ25">
            <v>2.3909133710559747</v>
          </cell>
          <cell r="AR25">
            <v>15.419145816216478</v>
          </cell>
          <cell r="AS25">
            <v>-3.846687628817417</v>
          </cell>
          <cell r="AT25">
            <v>6.6594711851453692</v>
          </cell>
          <cell r="AU25">
            <v>0.44756622950072433</v>
          </cell>
          <cell r="AV25">
            <v>1.9806589316730623</v>
          </cell>
          <cell r="AW25">
            <v>13.910588443768987</v>
          </cell>
          <cell r="AX25">
            <v>12.132088271396032</v>
          </cell>
          <cell r="AY25">
            <v>15.232332266573852</v>
          </cell>
          <cell r="AZ25">
            <v>35.651478082790334</v>
          </cell>
          <cell r="BA25">
            <v>53.804790453972913</v>
          </cell>
          <cell r="BB25">
            <v>70.864261639118283</v>
          </cell>
          <cell r="BC25">
            <v>83.111827868619002</v>
          </cell>
          <cell r="BD25">
            <v>108.49248680029206</v>
          </cell>
          <cell r="BE25">
            <v>129.60307524406105</v>
          </cell>
          <cell r="BF25">
            <v>148.93516351545708</v>
          </cell>
          <cell r="BG25">
            <v>171.38952254395608</v>
          </cell>
          <cell r="BH25">
            <v>6.1</v>
          </cell>
          <cell r="BI25">
            <v>11.1</v>
          </cell>
          <cell r="BJ25">
            <v>33.1</v>
          </cell>
          <cell r="BK25">
            <v>43.5</v>
          </cell>
          <cell r="BL25">
            <v>55.3</v>
          </cell>
          <cell r="BM25">
            <v>78.699999999999989</v>
          </cell>
          <cell r="BN25">
            <v>85.899999999999991</v>
          </cell>
          <cell r="BO25">
            <v>93.1</v>
          </cell>
          <cell r="BP25">
            <v>100.3</v>
          </cell>
          <cell r="BQ25">
            <v>9.1323322665738527</v>
          </cell>
          <cell r="BR25">
            <v>24.551478082790332</v>
          </cell>
          <cell r="BS25">
            <v>20.704790453972912</v>
          </cell>
          <cell r="BT25">
            <v>27.364261639118283</v>
          </cell>
          <cell r="BU25">
            <v>27.811827868619005</v>
          </cell>
          <cell r="BV25">
            <v>29.792486800292068</v>
          </cell>
          <cell r="BW25">
            <v>43.703075244061054</v>
          </cell>
          <cell r="BX25">
            <v>55.835163515457083</v>
          </cell>
          <cell r="BY25">
            <v>71.089522543956079</v>
          </cell>
          <cell r="BZ25">
            <v>23.351859999999999</v>
          </cell>
          <cell r="CA25">
            <v>20.5769068</v>
          </cell>
          <cell r="CB25">
            <v>29.963000000000001</v>
          </cell>
          <cell r="CC25">
            <v>35.651478082790334</v>
          </cell>
          <cell r="CD25">
            <v>73.891766799999999</v>
          </cell>
          <cell r="CE25">
            <v>-38.240288717209665</v>
          </cell>
          <cell r="CF25">
            <v>-51.751758515550428</v>
          </cell>
        </row>
        <row r="26">
          <cell r="L26">
            <v>10.8</v>
          </cell>
          <cell r="N26">
            <v>10.8</v>
          </cell>
          <cell r="Q26">
            <v>7.4463383106399998</v>
          </cell>
          <cell r="R26">
            <v>8.1457029190000002E-2</v>
          </cell>
          <cell r="S26">
            <v>0</v>
          </cell>
          <cell r="T26">
            <v>0</v>
          </cell>
          <cell r="U26">
            <v>9.3261672939999998E-2</v>
          </cell>
          <cell r="V26">
            <v>0.87509684561000001</v>
          </cell>
          <cell r="W26">
            <v>6.2785879759299998</v>
          </cell>
          <cell r="X26">
            <v>0</v>
          </cell>
          <cell r="Y26">
            <v>0</v>
          </cell>
          <cell r="Z26">
            <v>0</v>
          </cell>
          <cell r="AA26">
            <v>15.571623193810002</v>
          </cell>
          <cell r="AB26">
            <v>1.0035694083238185E-2</v>
          </cell>
          <cell r="AC26" t="str">
            <v xml:space="preserve"> </v>
          </cell>
          <cell r="AD26">
            <v>1.0035694083238185E-2</v>
          </cell>
          <cell r="AE26">
            <v>1.5389999999999999</v>
          </cell>
          <cell r="AF26">
            <v>2.1778</v>
          </cell>
          <cell r="AG26">
            <v>19.13</v>
          </cell>
          <cell r="AH26">
            <v>1.2230000000000001</v>
          </cell>
          <cell r="AI26">
            <v>3.2370000000000001</v>
          </cell>
          <cell r="AJ26">
            <v>2</v>
          </cell>
          <cell r="AK26">
            <v>3.1</v>
          </cell>
          <cell r="AL26">
            <v>3.5</v>
          </cell>
          <cell r="AM26">
            <v>3.5</v>
          </cell>
          <cell r="AN26">
            <v>3.5</v>
          </cell>
          <cell r="AO26">
            <v>3.5</v>
          </cell>
          <cell r="AP26">
            <v>-0.74211864049999998</v>
          </cell>
          <cell r="AQ26">
            <v>-2.1778</v>
          </cell>
          <cell r="AR26">
            <v>-11.683661689359999</v>
          </cell>
          <cell r="AS26">
            <v>-1.14154297081</v>
          </cell>
          <cell r="AT26">
            <v>-3.2370000000000001</v>
          </cell>
          <cell r="AU26">
            <v>-2</v>
          </cell>
          <cell r="AV26">
            <v>-3.0067383270599999</v>
          </cell>
          <cell r="AW26">
            <v>-2.6249031543900001</v>
          </cell>
          <cell r="AX26">
            <v>2.7785879759299998</v>
          </cell>
          <cell r="AY26">
            <v>0.79688135949999994</v>
          </cell>
          <cell r="AZ26">
            <v>8.2432196701400002</v>
          </cell>
          <cell r="BA26">
            <v>8.3246766993300003</v>
          </cell>
          <cell r="BB26">
            <v>8.3246766993300003</v>
          </cell>
          <cell r="BC26">
            <v>8.3246766993300003</v>
          </cell>
          <cell r="BD26">
            <v>8.417938372270001</v>
          </cell>
          <cell r="BE26">
            <v>9.2930352178800018</v>
          </cell>
          <cell r="BF26">
            <v>15.571623193810002</v>
          </cell>
          <cell r="BG26">
            <v>15.571623193810002</v>
          </cell>
          <cell r="BH26">
            <v>3.7168000000000001</v>
          </cell>
          <cell r="BI26">
            <v>22.846799999999998</v>
          </cell>
          <cell r="BJ26">
            <v>24.069799999999997</v>
          </cell>
          <cell r="BK26">
            <v>27.306799999999996</v>
          </cell>
          <cell r="BL26">
            <v>29.306799999999996</v>
          </cell>
          <cell r="BM26">
            <v>32.406799999999997</v>
          </cell>
          <cell r="BN26">
            <v>35.906799999999997</v>
          </cell>
          <cell r="BO26">
            <v>39.406799999999997</v>
          </cell>
          <cell r="BP26">
            <v>42.906799999999997</v>
          </cell>
          <cell r="BQ26">
            <v>-2.9199186405000002</v>
          </cell>
          <cell r="BR26">
            <v>-14.603580329859998</v>
          </cell>
          <cell r="BS26">
            <v>-15.745123300669997</v>
          </cell>
          <cell r="BT26">
            <v>-18.982123300669997</v>
          </cell>
          <cell r="BU26">
            <v>-20.982123300669997</v>
          </cell>
          <cell r="BV26">
            <v>-23.988861627729996</v>
          </cell>
          <cell r="BW26">
            <v>-26.613764782119993</v>
          </cell>
          <cell r="BX26">
            <v>-23.835176806189995</v>
          </cell>
          <cell r="BY26">
            <v>-27.335176806189995</v>
          </cell>
          <cell r="BZ26">
            <v>0.55522199999999999</v>
          </cell>
          <cell r="CA26">
            <v>0.17439501400000001</v>
          </cell>
          <cell r="CB26">
            <v>0.149418</v>
          </cell>
          <cell r="CC26">
            <v>8.2432196701400002</v>
          </cell>
          <cell r="CD26">
            <v>0.87903501400000006</v>
          </cell>
          <cell r="CE26">
            <v>7.36418465614</v>
          </cell>
          <cell r="CF26">
            <v>837.75782976262644</v>
          </cell>
        </row>
        <row r="27">
          <cell r="Q27">
            <v>7.9655878573700001</v>
          </cell>
          <cell r="R27">
            <v>3.5245921513900003</v>
          </cell>
          <cell r="S27">
            <v>3.5429002791599995</v>
          </cell>
          <cell r="T27">
            <v>4.7418241746799987</v>
          </cell>
          <cell r="U27">
            <v>2.7218993596900005</v>
          </cell>
          <cell r="V27">
            <v>3.1123026226399997</v>
          </cell>
          <cell r="W27">
            <v>8.4185952205899994</v>
          </cell>
          <cell r="X27">
            <v>0</v>
          </cell>
          <cell r="Y27">
            <v>0</v>
          </cell>
          <cell r="Z27">
            <v>0</v>
          </cell>
          <cell r="AA27">
            <v>43.863806238139993</v>
          </cell>
        </row>
        <row r="28">
          <cell r="L28">
            <v>186.15</v>
          </cell>
          <cell r="N28">
            <v>186.15</v>
          </cell>
          <cell r="Q28">
            <v>5.0113765807009782</v>
          </cell>
          <cell r="R28">
            <v>4.7818756766337636</v>
          </cell>
          <cell r="S28">
            <v>21.554095750260004</v>
          </cell>
          <cell r="T28">
            <v>5.9497288321294901</v>
          </cell>
          <cell r="U28">
            <v>3.9456540861499994</v>
          </cell>
          <cell r="V28">
            <v>21.941462904838779</v>
          </cell>
          <cell r="W28">
            <v>6.9551681920775339</v>
          </cell>
          <cell r="X28">
            <v>11.505704975772867</v>
          </cell>
          <cell r="Y28">
            <v>5.8337863561200001</v>
          </cell>
          <cell r="Z28">
            <v>7.3605258967185696</v>
          </cell>
          <cell r="AA28">
            <v>167.42776221485198</v>
          </cell>
          <cell r="AB28">
            <v>0.17297633829581371</v>
          </cell>
          <cell r="AC28" t="str">
            <v xml:space="preserve"> </v>
          </cell>
          <cell r="AD28">
            <v>0.17297633829581371</v>
          </cell>
          <cell r="AE28">
            <v>10.119681283538403</v>
          </cell>
          <cell r="AF28">
            <v>10.35904385061521</v>
          </cell>
          <cell r="AG28">
            <v>9.3999999999999986</v>
          </cell>
          <cell r="AH28">
            <v>7.7757898402061905</v>
          </cell>
          <cell r="AI28">
            <v>10.8</v>
          </cell>
          <cell r="AJ28">
            <v>24</v>
          </cell>
          <cell r="AK28">
            <v>5.2</v>
          </cell>
          <cell r="AL28">
            <v>29.5</v>
          </cell>
          <cell r="AM28">
            <v>29.5</v>
          </cell>
          <cell r="AN28">
            <v>29.5</v>
          </cell>
          <cell r="AO28">
            <v>29.5</v>
          </cell>
          <cell r="AP28">
            <v>53.538706444161605</v>
          </cell>
          <cell r="AQ28">
            <v>-1.4290486148652075</v>
          </cell>
          <cell r="AR28">
            <v>-4.3886234192990203</v>
          </cell>
          <cell r="AS28">
            <v>-2.9939141635724269</v>
          </cell>
          <cell r="AT28">
            <v>10.754095750260003</v>
          </cell>
          <cell r="AU28">
            <v>-18.050271167870509</v>
          </cell>
          <cell r="AV28">
            <v>-1.2543459138500008</v>
          </cell>
          <cell r="AW28">
            <v>-7.5585370951612205</v>
          </cell>
          <cell r="AX28">
            <v>-22.544831807922467</v>
          </cell>
          <cell r="AY28">
            <v>72.588382963450016</v>
          </cell>
          <cell r="AZ28">
            <v>77.599759544150999</v>
          </cell>
          <cell r="BA28">
            <v>82.381635220784759</v>
          </cell>
          <cell r="BB28">
            <v>103.93573097104476</v>
          </cell>
          <cell r="BC28">
            <v>109.88545980317426</v>
          </cell>
          <cell r="BD28">
            <v>113.83111388932426</v>
          </cell>
          <cell r="BE28">
            <v>135.77257679416303</v>
          </cell>
          <cell r="BF28">
            <v>142.72774498624057</v>
          </cell>
          <cell r="BG28">
            <v>154.23344996201342</v>
          </cell>
          <cell r="BH28">
            <v>20.478725134153613</v>
          </cell>
          <cell r="BI28">
            <v>29.878725134153612</v>
          </cell>
          <cell r="BJ28">
            <v>37.654514974359799</v>
          </cell>
          <cell r="BK28">
            <v>48.454514974359796</v>
          </cell>
          <cell r="BL28">
            <v>72.454514974359796</v>
          </cell>
          <cell r="BM28">
            <v>77.654514974359799</v>
          </cell>
          <cell r="BN28">
            <v>107.1545149743598</v>
          </cell>
          <cell r="BO28">
            <v>136.65451497435981</v>
          </cell>
          <cell r="BP28">
            <v>166.15451497435981</v>
          </cell>
          <cell r="BQ28">
            <v>52.109657829296403</v>
          </cell>
          <cell r="BR28">
            <v>47.721034409997387</v>
          </cell>
          <cell r="BS28">
            <v>44.72712024642496</v>
          </cell>
          <cell r="BT28">
            <v>55.481215996684966</v>
          </cell>
          <cell r="BU28">
            <v>37.430944828814461</v>
          </cell>
          <cell r="BV28">
            <v>36.176598914964458</v>
          </cell>
          <cell r="BW28">
            <v>28.618061819803231</v>
          </cell>
          <cell r="BX28">
            <v>6.073230011880753</v>
          </cell>
          <cell r="BY28">
            <v>-11.921065012346389</v>
          </cell>
          <cell r="BZ28">
            <v>32.994900000000001</v>
          </cell>
          <cell r="CA28">
            <v>16.900000000000002</v>
          </cell>
          <cell r="CB28">
            <v>8.8000000000000007</v>
          </cell>
          <cell r="CC28">
            <v>77.599759544150999</v>
          </cell>
          <cell r="CD28">
            <v>58.694900000000004</v>
          </cell>
          <cell r="CE28">
            <v>18.904859544150995</v>
          </cell>
          <cell r="CF28">
            <v>32.208691971791417</v>
          </cell>
        </row>
        <row r="29">
          <cell r="L29">
            <v>650.67629999999997</v>
          </cell>
          <cell r="M29">
            <v>0</v>
          </cell>
          <cell r="N29">
            <v>650.67629999999997</v>
          </cell>
          <cell r="Q29">
            <v>100</v>
          </cell>
          <cell r="R29">
            <v>0</v>
          </cell>
          <cell r="S29">
            <v>17.899999999999999</v>
          </cell>
          <cell r="T29">
            <v>88.812268683499994</v>
          </cell>
          <cell r="U29">
            <v>114.15</v>
          </cell>
          <cell r="V29">
            <v>98.247960756910004</v>
          </cell>
          <cell r="W29">
            <v>150.15</v>
          </cell>
          <cell r="X29">
            <v>0.5</v>
          </cell>
          <cell r="Y29">
            <v>58.708274347809997</v>
          </cell>
          <cell r="Z29">
            <v>0.14164135505006925</v>
          </cell>
          <cell r="AA29">
            <v>633.51014514327005</v>
          </cell>
          <cell r="AB29">
            <v>0.60462854574197344</v>
          </cell>
          <cell r="AC29" t="str">
            <v xml:space="preserve"> </v>
          </cell>
          <cell r="AD29">
            <v>0.60462854574197344</v>
          </cell>
          <cell r="AE29">
            <v>0</v>
          </cell>
          <cell r="AF29">
            <v>0</v>
          </cell>
          <cell r="AG29">
            <v>138.19999999999999</v>
          </cell>
          <cell r="AH29">
            <v>0</v>
          </cell>
          <cell r="AI29">
            <v>0</v>
          </cell>
          <cell r="AJ29">
            <v>0</v>
          </cell>
          <cell r="AK29">
            <v>139.078495</v>
          </cell>
          <cell r="AL29">
            <v>0</v>
          </cell>
          <cell r="AM29">
            <v>139.078</v>
          </cell>
          <cell r="AN29">
            <v>0</v>
          </cell>
          <cell r="AO29">
            <v>0</v>
          </cell>
          <cell r="AP29">
            <v>4.4000000000000004</v>
          </cell>
          <cell r="AQ29">
            <v>0.5</v>
          </cell>
          <cell r="AR29">
            <v>-38.199999999999989</v>
          </cell>
          <cell r="AS29">
            <v>0</v>
          </cell>
          <cell r="AT29">
            <v>17.899999999999999</v>
          </cell>
          <cell r="AU29">
            <v>88.812268683499994</v>
          </cell>
          <cell r="AV29">
            <v>-24.928494999999998</v>
          </cell>
          <cell r="AW29">
            <v>98.247960756910004</v>
          </cell>
          <cell r="AX29">
            <v>11.072000000000003</v>
          </cell>
          <cell r="AY29">
            <v>4.9000000000000004</v>
          </cell>
          <cell r="AZ29">
            <v>104.9</v>
          </cell>
          <cell r="BA29">
            <v>104.9</v>
          </cell>
          <cell r="BB29">
            <v>122.8</v>
          </cell>
          <cell r="BC29">
            <v>211.61226868349999</v>
          </cell>
          <cell r="BD29">
            <v>325.7622686835</v>
          </cell>
          <cell r="BE29">
            <v>424.01022944041</v>
          </cell>
          <cell r="BF29">
            <v>574.16022944041003</v>
          </cell>
          <cell r="BG29">
            <v>574.66022944041003</v>
          </cell>
          <cell r="BH29">
            <v>0</v>
          </cell>
          <cell r="BI29">
            <v>138.19999999999999</v>
          </cell>
          <cell r="BJ29">
            <v>138.19999999999999</v>
          </cell>
          <cell r="BK29">
            <v>138.19999999999999</v>
          </cell>
          <cell r="BL29">
            <v>138.19999999999999</v>
          </cell>
          <cell r="BM29">
            <v>277.27849500000002</v>
          </cell>
          <cell r="BN29">
            <v>277.27849500000002</v>
          </cell>
          <cell r="BO29">
            <v>416.356495</v>
          </cell>
          <cell r="BP29">
            <v>416.356495</v>
          </cell>
          <cell r="BQ29">
            <v>4.9000000000000004</v>
          </cell>
          <cell r="BR29">
            <v>-33.29999999999999</v>
          </cell>
          <cell r="BS29">
            <v>-33.29999999999999</v>
          </cell>
          <cell r="BT29">
            <v>-15.399999999999991</v>
          </cell>
          <cell r="BU29">
            <v>73.412268683500002</v>
          </cell>
          <cell r="BV29">
            <v>48.483773683500004</v>
          </cell>
          <cell r="BW29">
            <v>146.73173444041001</v>
          </cell>
          <cell r="BX29">
            <v>157.80373444041004</v>
          </cell>
          <cell r="BY29">
            <v>158.30373444041004</v>
          </cell>
          <cell r="BZ29">
            <v>0</v>
          </cell>
          <cell r="CA29">
            <v>8.5</v>
          </cell>
          <cell r="CB29">
            <v>189.3</v>
          </cell>
          <cell r="CC29">
            <v>104.9</v>
          </cell>
          <cell r="CD29">
            <v>197.8</v>
          </cell>
          <cell r="CE29">
            <v>-92.9</v>
          </cell>
          <cell r="CF29">
            <v>-46.96663296258847</v>
          </cell>
        </row>
        <row r="30">
          <cell r="G30" t="str">
            <v>Ecopetrol</v>
          </cell>
          <cell r="L30">
            <v>207</v>
          </cell>
          <cell r="N30">
            <v>207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103.5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103.5</v>
          </cell>
          <cell r="AB30">
            <v>0.19235080326206519</v>
          </cell>
          <cell r="AC30" t="str">
            <v xml:space="preserve"> </v>
          </cell>
          <cell r="AD30">
            <v>0.19235080326206519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139.078495</v>
          </cell>
          <cell r="AL30">
            <v>0</v>
          </cell>
          <cell r="AM30">
            <v>139.078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-35.578495000000004</v>
          </cell>
          <cell r="AW30">
            <v>0</v>
          </cell>
          <cell r="AX30">
            <v>-139.078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103.5</v>
          </cell>
          <cell r="BE30">
            <v>103.5</v>
          </cell>
          <cell r="BF30">
            <v>103.5</v>
          </cell>
          <cell r="BG30">
            <v>103.5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139.078495</v>
          </cell>
          <cell r="BN30">
            <v>139.078495</v>
          </cell>
          <cell r="BO30">
            <v>278.15649500000001</v>
          </cell>
          <cell r="BP30">
            <v>278.15649500000001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-35.578495000000004</v>
          </cell>
          <cell r="BW30">
            <v>-35.578495000000004</v>
          </cell>
          <cell r="BX30">
            <v>-174.65649500000001</v>
          </cell>
          <cell r="BY30">
            <v>-174.65649500000001</v>
          </cell>
          <cell r="CC30">
            <v>0</v>
          </cell>
          <cell r="CD30">
            <v>0</v>
          </cell>
          <cell r="CE30">
            <v>0</v>
          </cell>
          <cell r="CF30" t="str">
            <v xml:space="preserve">n.a. </v>
          </cell>
        </row>
        <row r="31">
          <cell r="G31" t="str">
            <v>Telecom</v>
          </cell>
          <cell r="L31">
            <v>40.799999999999997</v>
          </cell>
          <cell r="N31">
            <v>40.799999999999997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3.7912622092233138E-2</v>
          </cell>
          <cell r="AC31" t="str">
            <v xml:space="preserve"> </v>
          </cell>
          <cell r="AD31">
            <v>3.7912622092233138E-2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CC31">
            <v>0</v>
          </cell>
          <cell r="CD31">
            <v>0</v>
          </cell>
          <cell r="CE31">
            <v>0</v>
          </cell>
          <cell r="CF31" t="str">
            <v xml:space="preserve">n.a. </v>
          </cell>
        </row>
        <row r="32">
          <cell r="G32" t="str">
            <v>Banco de la República</v>
          </cell>
          <cell r="L32">
            <v>99.999999999999986</v>
          </cell>
          <cell r="N32">
            <v>99.999999999999986</v>
          </cell>
          <cell r="O32">
            <v>0</v>
          </cell>
          <cell r="P32">
            <v>0</v>
          </cell>
          <cell r="Q32">
            <v>100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100</v>
          </cell>
          <cell r="AB32">
            <v>9.2923093363316514E-2</v>
          </cell>
          <cell r="AC32" t="str">
            <v xml:space="preserve"> </v>
          </cell>
          <cell r="AD32">
            <v>9.2923093363316514E-2</v>
          </cell>
          <cell r="AE32">
            <v>0</v>
          </cell>
          <cell r="AF32">
            <v>0</v>
          </cell>
          <cell r="AG32">
            <v>138.19999999999999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-38.199999999999989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100</v>
          </cell>
          <cell r="BA32">
            <v>100</v>
          </cell>
          <cell r="BB32">
            <v>100</v>
          </cell>
          <cell r="BC32">
            <v>100</v>
          </cell>
          <cell r="BD32">
            <v>100</v>
          </cell>
          <cell r="BE32">
            <v>100</v>
          </cell>
          <cell r="BF32">
            <v>100</v>
          </cell>
          <cell r="BG32">
            <v>100</v>
          </cell>
          <cell r="BH32">
            <v>0</v>
          </cell>
          <cell r="BI32">
            <v>138.19999999999999</v>
          </cell>
          <cell r="BJ32">
            <v>138.19999999999999</v>
          </cell>
          <cell r="BK32">
            <v>138.19999999999999</v>
          </cell>
          <cell r="BL32">
            <v>138.19999999999999</v>
          </cell>
          <cell r="BM32">
            <v>138.19999999999999</v>
          </cell>
          <cell r="BN32">
            <v>138.19999999999999</v>
          </cell>
          <cell r="BO32">
            <v>138.19999999999999</v>
          </cell>
          <cell r="BP32">
            <v>138.19999999999999</v>
          </cell>
          <cell r="BQ32">
            <v>0</v>
          </cell>
          <cell r="BR32">
            <v>-38.199999999999989</v>
          </cell>
          <cell r="BS32">
            <v>-38.199999999999989</v>
          </cell>
          <cell r="BT32">
            <v>-38.199999999999989</v>
          </cell>
          <cell r="BU32">
            <v>-38.199999999999989</v>
          </cell>
          <cell r="BV32">
            <v>-38.199999999999989</v>
          </cell>
          <cell r="BW32">
            <v>-38.199999999999989</v>
          </cell>
          <cell r="BX32">
            <v>-38.199999999999989</v>
          </cell>
          <cell r="BY32">
            <v>-38.199999999999989</v>
          </cell>
          <cell r="CB32">
            <v>189.3</v>
          </cell>
          <cell r="CC32">
            <v>100</v>
          </cell>
          <cell r="CD32">
            <v>189.3</v>
          </cell>
          <cell r="CE32">
            <v>-89.300000000000011</v>
          </cell>
          <cell r="CF32">
            <v>-47.173798203909143</v>
          </cell>
        </row>
        <row r="33">
          <cell r="G33" t="str">
            <v>Isagen</v>
          </cell>
          <cell r="L33">
            <v>175.30330000000001</v>
          </cell>
          <cell r="N33">
            <v>175.30330000000001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0.16289724912797485</v>
          </cell>
          <cell r="AC33" t="str">
            <v xml:space="preserve"> </v>
          </cell>
          <cell r="AD33">
            <v>0.16289724912797485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CC33">
            <v>0</v>
          </cell>
          <cell r="CD33">
            <v>0</v>
          </cell>
          <cell r="CE33">
            <v>0</v>
          </cell>
          <cell r="CF33" t="str">
            <v xml:space="preserve">n.a. </v>
          </cell>
        </row>
        <row r="34">
          <cell r="G34" t="str">
            <v xml:space="preserve">Resto  </v>
          </cell>
          <cell r="L34">
            <v>127.57299999999999</v>
          </cell>
          <cell r="N34">
            <v>127.57299999999999</v>
          </cell>
          <cell r="O34">
            <v>4.4000000000000004</v>
          </cell>
          <cell r="P34">
            <v>0.5</v>
          </cell>
          <cell r="Q34">
            <v>0</v>
          </cell>
          <cell r="R34">
            <v>0</v>
          </cell>
          <cell r="S34">
            <v>17.899999999999999</v>
          </cell>
          <cell r="T34">
            <v>88.812268683499994</v>
          </cell>
          <cell r="U34">
            <v>10.650000000000006</v>
          </cell>
          <cell r="V34">
            <v>98.247960756910004</v>
          </cell>
          <cell r="W34">
            <v>150.15</v>
          </cell>
          <cell r="X34">
            <v>0.5</v>
          </cell>
          <cell r="Y34">
            <v>58.708274347809997</v>
          </cell>
          <cell r="Z34">
            <v>0.14164135505006925</v>
          </cell>
          <cell r="AA34">
            <v>430.01014514327011</v>
          </cell>
          <cell r="AB34">
            <v>0.11854477789638378</v>
          </cell>
          <cell r="AC34" t="str">
            <v xml:space="preserve"> </v>
          </cell>
          <cell r="AD34">
            <v>0.11854477789638378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4.4000000000000004</v>
          </cell>
          <cell r="AQ34">
            <v>0.5</v>
          </cell>
          <cell r="AR34">
            <v>0</v>
          </cell>
          <cell r="AS34">
            <v>0</v>
          </cell>
          <cell r="AT34">
            <v>17.899999999999999</v>
          </cell>
          <cell r="AU34">
            <v>88.812268683499994</v>
          </cell>
          <cell r="AV34">
            <v>10.650000000000006</v>
          </cell>
          <cell r="AW34">
            <v>98.247960756910004</v>
          </cell>
          <cell r="AX34">
            <v>150.15</v>
          </cell>
          <cell r="AY34">
            <v>4.9000000000000004</v>
          </cell>
          <cell r="AZ34">
            <v>4.9000000000000004</v>
          </cell>
          <cell r="BA34">
            <v>4.9000000000000004</v>
          </cell>
          <cell r="BB34">
            <v>22.799999999999997</v>
          </cell>
          <cell r="BC34">
            <v>111.61226868349999</v>
          </cell>
          <cell r="BD34">
            <v>122.2622686835</v>
          </cell>
          <cell r="BE34">
            <v>220.51022944041</v>
          </cell>
          <cell r="BF34">
            <v>370.66022944041003</v>
          </cell>
          <cell r="BG34">
            <v>371.16022944041003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4.9000000000000004</v>
          </cell>
          <cell r="BR34">
            <v>4.9000000000000004</v>
          </cell>
          <cell r="BS34">
            <v>4.9000000000000004</v>
          </cell>
          <cell r="BT34">
            <v>22.799999999999997</v>
          </cell>
          <cell r="BU34">
            <v>111.61226868349999</v>
          </cell>
          <cell r="BV34">
            <v>122.2622686835</v>
          </cell>
          <cell r="BW34">
            <v>220.51022944041</v>
          </cell>
          <cell r="BX34">
            <v>370.66022944041003</v>
          </cell>
          <cell r="BY34">
            <v>371.16022944041003</v>
          </cell>
          <cell r="CA34">
            <v>8.5</v>
          </cell>
          <cell r="CC34">
            <v>4.9000000000000004</v>
          </cell>
          <cell r="CD34">
            <v>8.5</v>
          </cell>
          <cell r="CE34">
            <v>-3.5999999999999996</v>
          </cell>
          <cell r="CF34">
            <v>-42.35294117647058</v>
          </cell>
        </row>
        <row r="35"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109.19289789080555</v>
          </cell>
          <cell r="V35">
            <v>0</v>
          </cell>
          <cell r="W35">
            <v>0</v>
          </cell>
          <cell r="X35">
            <v>0</v>
          </cell>
          <cell r="Y35">
            <v>31.230465983199998</v>
          </cell>
          <cell r="Z35">
            <v>7.9070483567900007</v>
          </cell>
          <cell r="AA35">
            <v>148.33041223079556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111.04121000000001</v>
          </cell>
          <cell r="AL35">
            <v>0</v>
          </cell>
          <cell r="AM35">
            <v>0</v>
          </cell>
          <cell r="AN35">
            <v>0</v>
          </cell>
          <cell r="AO35">
            <v>35.310048000000002</v>
          </cell>
          <cell r="AV35">
            <v>-1.8483121091944525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109.19289789080555</v>
          </cell>
          <cell r="BE35">
            <v>109.19289789080555</v>
          </cell>
          <cell r="BF35">
            <v>109.19289789080555</v>
          </cell>
          <cell r="BG35">
            <v>109.19289789080555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111.04121000000001</v>
          </cell>
          <cell r="BN35">
            <v>111.04121000000001</v>
          </cell>
          <cell r="BO35">
            <v>111.04121000000001</v>
          </cell>
          <cell r="BP35">
            <v>111.04121000000001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-1.8483121091944525</v>
          </cell>
          <cell r="BW35">
            <v>-1.8483121091944525</v>
          </cell>
          <cell r="BX35">
            <v>-1.8483121091944525</v>
          </cell>
          <cell r="BY35">
            <v>-1.8483121091944525</v>
          </cell>
        </row>
        <row r="36">
          <cell r="AA36">
            <v>0</v>
          </cell>
        </row>
        <row r="37">
          <cell r="L37">
            <v>113.2602</v>
          </cell>
          <cell r="M37">
            <v>0</v>
          </cell>
          <cell r="N37">
            <v>113.2602</v>
          </cell>
          <cell r="Q37">
            <v>2.3858103791129004</v>
          </cell>
          <cell r="R37">
            <v>11.887735109712438</v>
          </cell>
          <cell r="S37">
            <v>3.9755527228100003</v>
          </cell>
          <cell r="T37">
            <v>1.608286515561961</v>
          </cell>
          <cell r="U37">
            <v>10.953951305553801</v>
          </cell>
          <cell r="V37">
            <v>4.9905908851678502</v>
          </cell>
          <cell r="W37">
            <v>16.277554178399999</v>
          </cell>
          <cell r="X37">
            <v>12.998436634050623</v>
          </cell>
          <cell r="Y37">
            <v>6.4403356636901039</v>
          </cell>
          <cell r="Z37">
            <v>1.2586452902</v>
          </cell>
          <cell r="AA37">
            <v>86.454751723295459</v>
          </cell>
          <cell r="AB37">
            <v>0.10524488138947902</v>
          </cell>
          <cell r="AC37" t="str">
            <v xml:space="preserve"> </v>
          </cell>
          <cell r="AD37">
            <v>0.10524488138947902</v>
          </cell>
          <cell r="AE37">
            <v>2</v>
          </cell>
          <cell r="AF37">
            <v>2.0664580924855489</v>
          </cell>
          <cell r="AG37">
            <v>2</v>
          </cell>
          <cell r="AH37">
            <v>15</v>
          </cell>
          <cell r="AI37">
            <v>3.03890895953757</v>
          </cell>
          <cell r="AJ37">
            <v>6.320930635838149</v>
          </cell>
          <cell r="AK37">
            <v>15.0178901734104</v>
          </cell>
          <cell r="AL37">
            <v>1.7017890173410399</v>
          </cell>
          <cell r="AM37">
            <v>1.8233453757225431</v>
          </cell>
          <cell r="AN37">
            <v>10.6616286127168</v>
          </cell>
          <cell r="AO37">
            <v>11.073345375722543</v>
          </cell>
          <cell r="AP37">
            <v>9.3026672480889339</v>
          </cell>
          <cell r="AQ37">
            <v>0.30872769846130099</v>
          </cell>
          <cell r="AR37">
            <v>0.38581037911290039</v>
          </cell>
          <cell r="AS37">
            <v>-3.1122648902875625</v>
          </cell>
          <cell r="AT37">
            <v>0.93664376327243026</v>
          </cell>
          <cell r="AU37">
            <v>-4.7126441202761882</v>
          </cell>
          <cell r="AV37">
            <v>-4.0639388678565993</v>
          </cell>
          <cell r="AW37">
            <v>3.2888018678268103</v>
          </cell>
          <cell r="AX37">
            <v>14.454208802677456</v>
          </cell>
          <cell r="AY37">
            <v>13.677853039035783</v>
          </cell>
          <cell r="AZ37">
            <v>16.063663418148685</v>
          </cell>
          <cell r="BA37">
            <v>27.951398527861123</v>
          </cell>
          <cell r="BB37">
            <v>31.926951250671124</v>
          </cell>
          <cell r="BC37">
            <v>33.535237766233088</v>
          </cell>
          <cell r="BD37">
            <v>44.489189071786889</v>
          </cell>
          <cell r="BE37">
            <v>49.479779956954737</v>
          </cell>
          <cell r="BF37">
            <v>65.757334135354739</v>
          </cell>
          <cell r="BG37">
            <v>78.755770769405359</v>
          </cell>
          <cell r="BH37">
            <v>4.0664580924855489</v>
          </cell>
          <cell r="BI37">
            <v>6.0664580924855489</v>
          </cell>
          <cell r="BJ37">
            <v>21.066458092485547</v>
          </cell>
          <cell r="BK37">
            <v>24.105367052023116</v>
          </cell>
          <cell r="BL37">
            <v>30.426297687861265</v>
          </cell>
          <cell r="BM37">
            <v>45.444187861271665</v>
          </cell>
          <cell r="BN37">
            <v>47.145976878612707</v>
          </cell>
          <cell r="BO37">
            <v>48.969322254335253</v>
          </cell>
          <cell r="BP37">
            <v>59.63095086705205</v>
          </cell>
          <cell r="BQ37">
            <v>9.6113949465502344</v>
          </cell>
          <cell r="BR37">
            <v>9.9972053256631366</v>
          </cell>
          <cell r="BS37">
            <v>6.8849404353755759</v>
          </cell>
          <cell r="BT37">
            <v>7.8215841986480079</v>
          </cell>
          <cell r="BU37">
            <v>3.1089400783718233</v>
          </cell>
          <cell r="BV37">
            <v>-0.95499878948477601</v>
          </cell>
          <cell r="BW37">
            <v>2.3338030783420294</v>
          </cell>
          <cell r="BX37">
            <v>16.788011881019486</v>
          </cell>
          <cell r="BY37">
            <v>19.124819902353309</v>
          </cell>
          <cell r="BZ37">
            <v>5.7</v>
          </cell>
          <cell r="CA37">
            <v>1.9059599999999999</v>
          </cell>
          <cell r="CB37">
            <v>9.0079999999999991</v>
          </cell>
          <cell r="CC37">
            <v>16.063663418148685</v>
          </cell>
          <cell r="CD37">
            <v>16.613959999999999</v>
          </cell>
          <cell r="CE37">
            <v>-0.55029658185131325</v>
          </cell>
          <cell r="CF37">
            <v>-3.312254163675088</v>
          </cell>
        </row>
        <row r="38">
          <cell r="AX38">
            <v>0</v>
          </cell>
        </row>
        <row r="39">
          <cell r="L39">
            <v>16373.281155494238</v>
          </cell>
          <cell r="M39">
            <v>135.69999999999999</v>
          </cell>
          <cell r="N39">
            <v>16508.981155494239</v>
          </cell>
          <cell r="Q39">
            <v>1562.7831531930278</v>
          </cell>
          <cell r="R39">
            <v>1335.5517192517016</v>
          </cell>
          <cell r="S39">
            <v>1459.047491855642</v>
          </cell>
          <cell r="T39">
            <v>1159.3107929749726</v>
          </cell>
          <cell r="U39">
            <v>1597.5626542380755</v>
          </cell>
          <cell r="V39">
            <v>1158.6352938180446</v>
          </cell>
          <cell r="W39">
            <v>1776.2541291407799</v>
          </cell>
          <cell r="X39">
            <v>1148.16500459793</v>
          </cell>
          <cell r="Y39">
            <v>1326.2427183671002</v>
          </cell>
          <cell r="Z39">
            <v>1444.4205285488624</v>
          </cell>
          <cell r="AA39">
            <v>16173.372973017391</v>
          </cell>
          <cell r="AB39">
            <v>15.214559334758221</v>
          </cell>
          <cell r="AC39">
            <v>0.12609663769402049</v>
          </cell>
          <cell r="AD39">
            <v>15.340655972452241</v>
          </cell>
          <cell r="AE39">
            <v>1068.756363721712</v>
          </cell>
          <cell r="AF39">
            <v>1031.5777194433952</v>
          </cell>
          <cell r="AG39">
            <v>1690.6351448769883</v>
          </cell>
          <cell r="AH39">
            <v>1358.7798698023994</v>
          </cell>
          <cell r="AI39">
            <v>1374.4917745222101</v>
          </cell>
          <cell r="AJ39">
            <v>1179.3930006395633</v>
          </cell>
          <cell r="AK39">
            <v>1534.3171599107404</v>
          </cell>
          <cell r="AL39">
            <v>1264.4377098859882</v>
          </cell>
          <cell r="AM39">
            <v>1722.9915233872923</v>
          </cell>
          <cell r="AN39">
            <v>1132.3894454266033</v>
          </cell>
          <cell r="AO39">
            <v>1381.363855251499</v>
          </cell>
          <cell r="AP39">
            <v>71.364277281834575</v>
          </cell>
          <cell r="AQ39">
            <v>33.701126584312306</v>
          </cell>
          <cell r="AR39">
            <v>-127.85199168396048</v>
          </cell>
          <cell r="AS39">
            <v>-23.228150550697819</v>
          </cell>
          <cell r="AT39">
            <v>84.555717333431858</v>
          </cell>
          <cell r="AU39">
            <v>-20.082207664590669</v>
          </cell>
          <cell r="AV39">
            <v>63.245494327335109</v>
          </cell>
          <cell r="AW39">
            <v>-105.80241606794357</v>
          </cell>
          <cell r="AX39">
            <v>53.262605753487605</v>
          </cell>
          <cell r="AY39">
            <v>2205.399487031254</v>
          </cell>
          <cell r="AZ39">
            <v>3768.1826402242814</v>
          </cell>
          <cell r="BA39">
            <v>5103.7343594759841</v>
          </cell>
          <cell r="BB39">
            <v>6562.7818513316261</v>
          </cell>
          <cell r="BC39">
            <v>7722.0926443065982</v>
          </cell>
          <cell r="BD39">
            <v>9319.6552985446742</v>
          </cell>
          <cell r="BE39">
            <v>10478.29059236272</v>
          </cell>
          <cell r="BF39">
            <v>12254.544721503498</v>
          </cell>
          <cell r="BG39">
            <v>13402.709726101428</v>
          </cell>
          <cell r="BH39">
            <v>2100.3340831651071</v>
          </cell>
          <cell r="BI39">
            <v>3790.969228042095</v>
          </cell>
          <cell r="BJ39">
            <v>5149.7490978444939</v>
          </cell>
          <cell r="BK39">
            <v>6524.240872366704</v>
          </cell>
          <cell r="BL39">
            <v>7703.633873006268</v>
          </cell>
          <cell r="BM39">
            <v>9237.951032917008</v>
          </cell>
          <cell r="BN39">
            <v>10502.388742802996</v>
          </cell>
          <cell r="BO39">
            <v>12225.380266190288</v>
          </cell>
          <cell r="BP39">
            <v>13357.769711616891</v>
          </cell>
          <cell r="BQ39">
            <v>105.06540386614701</v>
          </cell>
          <cell r="BR39">
            <v>-22.786587817813107</v>
          </cell>
          <cell r="BS39">
            <v>-46.014738368510578</v>
          </cell>
          <cell r="BT39">
            <v>38.540978964921635</v>
          </cell>
          <cell r="BU39">
            <v>18.458771300331165</v>
          </cell>
          <cell r="BV39">
            <v>81.704265627666445</v>
          </cell>
          <cell r="BW39">
            <v>-24.098150440275276</v>
          </cell>
          <cell r="BX39">
            <v>29.164455313210055</v>
          </cell>
          <cell r="BY39">
            <v>44.940014484536732</v>
          </cell>
          <cell r="BZ39">
            <v>842.57889693999994</v>
          </cell>
          <cell r="CA39">
            <v>927.68931685999996</v>
          </cell>
          <cell r="CB39">
            <v>1208.6286885</v>
          </cell>
          <cell r="CC39">
            <v>3768.1826402242814</v>
          </cell>
          <cell r="CD39">
            <v>2978.8969023</v>
          </cell>
          <cell r="CE39">
            <v>789.28573792428142</v>
          </cell>
          <cell r="CF39">
            <v>26.495906498639666</v>
          </cell>
        </row>
        <row r="40">
          <cell r="L40">
            <v>13835.694171749044</v>
          </cell>
          <cell r="M40">
            <v>135.69999999999999</v>
          </cell>
          <cell r="N40">
            <v>13971.394171749045</v>
          </cell>
          <cell r="Q40">
            <v>1268.7220575171</v>
          </cell>
          <cell r="R40">
            <v>1092.9445943212645</v>
          </cell>
          <cell r="S40">
            <v>1295.417872444752</v>
          </cell>
          <cell r="T40">
            <v>1014.5812168482155</v>
          </cell>
          <cell r="U40">
            <v>1354.7337588262978</v>
          </cell>
          <cell r="V40">
            <v>960.02224971059331</v>
          </cell>
          <cell r="W40">
            <v>1265.1986597871232</v>
          </cell>
          <cell r="X40">
            <v>936.90342965859668</v>
          </cell>
          <cell r="Y40">
            <v>1228.3875718281001</v>
          </cell>
          <cell r="Z40">
            <v>1156.9326777232959</v>
          </cell>
          <cell r="AA40">
            <v>13489.21330987201</v>
          </cell>
          <cell r="AB40">
            <v>12.856555012677306</v>
          </cell>
          <cell r="AC40">
            <v>0.12609663769402049</v>
          </cell>
          <cell r="AD40">
            <v>12.982651650371327</v>
          </cell>
          <cell r="AE40">
            <v>929.45947908848927</v>
          </cell>
          <cell r="AF40">
            <v>892.92130767706817</v>
          </cell>
          <cell r="AG40">
            <v>1360.775263643369</v>
          </cell>
          <cell r="AH40">
            <v>1117.5272050139802</v>
          </cell>
          <cell r="AI40">
            <v>1194.5268260458204</v>
          </cell>
          <cell r="AJ40">
            <v>1015.6999489663854</v>
          </cell>
          <cell r="AK40">
            <v>1339.5282498029148</v>
          </cell>
          <cell r="AL40">
            <v>986.0998427674059</v>
          </cell>
          <cell r="AM40">
            <v>1284.7680256926667</v>
          </cell>
          <cell r="AN40">
            <v>1018.8048114522427</v>
          </cell>
          <cell r="AO40">
            <v>1305.8493420435129</v>
          </cell>
          <cell r="AP40">
            <v>72.717097568724057</v>
          </cell>
          <cell r="AQ40">
            <v>20.271336872389384</v>
          </cell>
          <cell r="AR40">
            <v>-92.05320612626906</v>
          </cell>
          <cell r="AS40">
            <v>-24.582610692715662</v>
          </cell>
          <cell r="AT40">
            <v>100.89104639893162</v>
          </cell>
          <cell r="AU40">
            <v>-1.1187321181698735</v>
          </cell>
          <cell r="AV40">
            <v>15.205509023383001</v>
          </cell>
          <cell r="AW40">
            <v>-26.077593056812589</v>
          </cell>
          <cell r="AX40">
            <v>-19.569365905543464</v>
          </cell>
          <cell r="AY40">
            <v>1915.3692212066708</v>
          </cell>
          <cell r="AZ40">
            <v>3184.0912787237703</v>
          </cell>
          <cell r="BA40">
            <v>4277.0358730450353</v>
          </cell>
          <cell r="BB40">
            <v>5572.4537454897873</v>
          </cell>
          <cell r="BC40">
            <v>6587.0349623380025</v>
          </cell>
          <cell r="BD40">
            <v>7941.7687211643015</v>
          </cell>
          <cell r="BE40">
            <v>8901.7909708748957</v>
          </cell>
          <cell r="BF40">
            <v>10166.989630662018</v>
          </cell>
          <cell r="BG40">
            <v>11103.893060320614</v>
          </cell>
          <cell r="BH40">
            <v>1822.3807867655573</v>
          </cell>
          <cell r="BI40">
            <v>3183.1560504089261</v>
          </cell>
          <cell r="BJ40">
            <v>4300.6832554229059</v>
          </cell>
          <cell r="BK40">
            <v>5495.2100814687265</v>
          </cell>
          <cell r="BL40">
            <v>6510.9100304351123</v>
          </cell>
          <cell r="BM40">
            <v>7850.4382802380269</v>
          </cell>
          <cell r="BN40">
            <v>8836.5381230054336</v>
          </cell>
          <cell r="BO40">
            <v>10121.306148698101</v>
          </cell>
          <cell r="BP40">
            <v>11140.110960150343</v>
          </cell>
          <cell r="BQ40">
            <v>92.988434441113299</v>
          </cell>
          <cell r="BR40">
            <v>0.93522831484444424</v>
          </cell>
          <cell r="BS40">
            <v>-23.647382377871011</v>
          </cell>
          <cell r="BT40">
            <v>77.243664021060852</v>
          </cell>
          <cell r="BU40">
            <v>76.124931902891007</v>
          </cell>
          <cell r="BV40">
            <v>91.330440926274349</v>
          </cell>
          <cell r="BW40">
            <v>65.25284786946213</v>
          </cell>
          <cell r="BX40">
            <v>45.683481963917075</v>
          </cell>
          <cell r="BY40">
            <v>-36.217899829729504</v>
          </cell>
          <cell r="BZ40">
            <v>791.20639199999994</v>
          </cell>
          <cell r="CA40">
            <v>742.37813659999995</v>
          </cell>
          <cell r="CB40">
            <v>1032.1294164999999</v>
          </cell>
          <cell r="CC40">
            <v>3184.0912787237703</v>
          </cell>
          <cell r="CD40">
            <v>2565.7139450999998</v>
          </cell>
          <cell r="CE40">
            <v>618.37733362377048</v>
          </cell>
          <cell r="CF40">
            <v>24.101569654900445</v>
          </cell>
        </row>
        <row r="41">
          <cell r="L41">
            <v>3039.0008549118384</v>
          </cell>
          <cell r="N41">
            <v>3039.0008549118384</v>
          </cell>
          <cell r="Q41">
            <v>229.82562720125335</v>
          </cell>
          <cell r="R41">
            <v>231.78627338494337</v>
          </cell>
          <cell r="S41">
            <v>220.36962725388335</v>
          </cell>
          <cell r="T41">
            <v>260.44324293338332</v>
          </cell>
          <cell r="U41">
            <v>322.04120313933333</v>
          </cell>
          <cell r="V41">
            <v>236.95060855333335</v>
          </cell>
          <cell r="W41">
            <v>239.19305935433331</v>
          </cell>
          <cell r="X41">
            <v>228.78283836333335</v>
          </cell>
          <cell r="Y41">
            <v>240.99025244333333</v>
          </cell>
          <cell r="Z41">
            <v>489.89481366878056</v>
          </cell>
          <cell r="AA41">
            <v>3086.9989706022366</v>
          </cell>
          <cell r="AB41">
            <v>2.8239336017217149</v>
          </cell>
          <cell r="AC41" t="str">
            <v xml:space="preserve"> </v>
          </cell>
          <cell r="AD41">
            <v>2.8239336017217149</v>
          </cell>
          <cell r="AE41">
            <v>136.05759002946508</v>
          </cell>
          <cell r="AF41">
            <v>235.99584037193952</v>
          </cell>
          <cell r="AG41">
            <v>253.06730158728695</v>
          </cell>
          <cell r="AH41">
            <v>238.41410385292349</v>
          </cell>
          <cell r="AI41">
            <v>234.579779344998</v>
          </cell>
          <cell r="AJ41">
            <v>263.55543885477232</v>
          </cell>
          <cell r="AK41">
            <v>313.56136992002473</v>
          </cell>
          <cell r="AL41">
            <v>219.88163636300035</v>
          </cell>
          <cell r="AM41">
            <v>232.67036491447831</v>
          </cell>
          <cell r="AN41">
            <v>252.64815895060499</v>
          </cell>
          <cell r="AO41">
            <v>242.8264105908535</v>
          </cell>
          <cell r="AP41">
            <v>26.681482223868272</v>
          </cell>
          <cell r="AQ41">
            <v>-12.013488318946202</v>
          </cell>
          <cell r="AR41">
            <v>-23.241674386033594</v>
          </cell>
          <cell r="AS41">
            <v>-6.6278304679801181</v>
          </cell>
          <cell r="AT41">
            <v>-14.210152091114651</v>
          </cell>
          <cell r="AU41">
            <v>-3.1121959213890023</v>
          </cell>
          <cell r="AV41">
            <v>8.4798332193086026</v>
          </cell>
          <cell r="AW41">
            <v>17.068972190333</v>
          </cell>
          <cell r="AX41">
            <v>6.5226944398550017</v>
          </cell>
          <cell r="AY41">
            <v>386.72142430632664</v>
          </cell>
          <cell r="AZ41">
            <v>616.54705150758002</v>
          </cell>
          <cell r="BA41">
            <v>848.33332489252336</v>
          </cell>
          <cell r="BB41">
            <v>1068.7029521464067</v>
          </cell>
          <cell r="BC41">
            <v>1329.14619507979</v>
          </cell>
          <cell r="BD41">
            <v>1651.1873982191232</v>
          </cell>
          <cell r="BE41">
            <v>1888.1380067724565</v>
          </cell>
          <cell r="BF41">
            <v>2127.3310661267897</v>
          </cell>
          <cell r="BG41">
            <v>2356.1139044901229</v>
          </cell>
          <cell r="BH41">
            <v>372.05343040140463</v>
          </cell>
          <cell r="BI41">
            <v>625.12073198869155</v>
          </cell>
          <cell r="BJ41">
            <v>863.53483584161506</v>
          </cell>
          <cell r="BK41">
            <v>1098.114615186613</v>
          </cell>
          <cell r="BL41">
            <v>1361.6700540413854</v>
          </cell>
          <cell r="BM41">
            <v>1675.2314239614102</v>
          </cell>
          <cell r="BN41">
            <v>1895.1130603244105</v>
          </cell>
          <cell r="BO41">
            <v>2127.7834252388889</v>
          </cell>
          <cell r="BP41">
            <v>2380.4315841894941</v>
          </cell>
          <cell r="BQ41">
            <v>14.667993904922014</v>
          </cell>
          <cell r="BR41">
            <v>-8.5736804811115235</v>
          </cell>
          <cell r="BS41">
            <v>-15.201510949091698</v>
          </cell>
          <cell r="BT41">
            <v>-29.411663040206349</v>
          </cell>
          <cell r="BU41">
            <v>-32.523858961595352</v>
          </cell>
          <cell r="BV41">
            <v>-24.044025742286976</v>
          </cell>
          <cell r="BW41">
            <v>-6.9750535519540335</v>
          </cell>
          <cell r="BX41">
            <v>-0.45235911209920232</v>
          </cell>
          <cell r="BY41">
            <v>-24.317679699371183</v>
          </cell>
          <cell r="BZ41">
            <v>145.95099999999999</v>
          </cell>
          <cell r="CA41">
            <v>215.89788499999997</v>
          </cell>
          <cell r="CB41">
            <v>186.13363699999999</v>
          </cell>
          <cell r="CC41">
            <v>616.54705150758002</v>
          </cell>
          <cell r="CD41">
            <v>547.98252200000002</v>
          </cell>
          <cell r="CE41">
            <v>68.564529507580005</v>
          </cell>
          <cell r="CF41">
            <v>12.512174522891083</v>
          </cell>
        </row>
        <row r="42">
          <cell r="L42">
            <v>1136.2711188686997</v>
          </cell>
          <cell r="M42">
            <v>135.69999999999999</v>
          </cell>
          <cell r="N42">
            <v>1271.9711188686997</v>
          </cell>
          <cell r="Q42">
            <v>114.93062309356779</v>
          </cell>
          <cell r="R42">
            <v>97.577095191947578</v>
          </cell>
          <cell r="S42">
            <v>99.839122443596651</v>
          </cell>
          <cell r="T42">
            <v>80.184636532315565</v>
          </cell>
          <cell r="U42">
            <v>78.343778427148891</v>
          </cell>
          <cell r="V42">
            <v>99.025721802846675</v>
          </cell>
          <cell r="W42">
            <v>101.61939423679334</v>
          </cell>
          <cell r="X42">
            <v>104.04936530497444</v>
          </cell>
          <cell r="Y42">
            <v>111.93020796266667</v>
          </cell>
          <cell r="Z42">
            <v>99.254814024515426</v>
          </cell>
          <cell r="AA42">
            <v>1168.2704795129862</v>
          </cell>
          <cell r="AB42">
            <v>1.0558582726467629</v>
          </cell>
          <cell r="AC42">
            <v>0.12609663769402049</v>
          </cell>
          <cell r="AD42">
            <v>1.1819549103407834</v>
          </cell>
          <cell r="AE42">
            <v>38.699802558668416</v>
          </cell>
          <cell r="AF42">
            <v>119.90133607843137</v>
          </cell>
          <cell r="AG42">
            <v>90.284681960784297</v>
          </cell>
          <cell r="AH42">
            <v>72.295434640522842</v>
          </cell>
          <cell r="AI42">
            <v>91.401886405228737</v>
          </cell>
          <cell r="AJ42">
            <v>98.853333464052255</v>
          </cell>
          <cell r="AK42">
            <v>94.987434744842744</v>
          </cell>
          <cell r="AL42">
            <v>64.019107991242834</v>
          </cell>
          <cell r="AM42">
            <v>102.54403622653696</v>
          </cell>
          <cell r="AN42">
            <v>155.55366199584154</v>
          </cell>
          <cell r="AO42">
            <v>157.82449287581693</v>
          </cell>
          <cell r="AP42">
            <v>30.696783632878258</v>
          </cell>
          <cell r="AQ42">
            <v>-7.7822017773646905</v>
          </cell>
          <cell r="AR42">
            <v>24.645941132783491</v>
          </cell>
          <cell r="AS42">
            <v>25.281660551424736</v>
          </cell>
          <cell r="AT42">
            <v>8.4372360383679137</v>
          </cell>
          <cell r="AU42">
            <v>-18.66869693173669</v>
          </cell>
          <cell r="AV42">
            <v>-16.643656317693853</v>
          </cell>
          <cell r="AW42">
            <v>35.006613811603842</v>
          </cell>
          <cell r="AX42">
            <v>-0.92464198974361977</v>
          </cell>
          <cell r="AY42">
            <v>181.51572049261338</v>
          </cell>
          <cell r="AZ42">
            <v>296.44634358618117</v>
          </cell>
          <cell r="BA42">
            <v>394.02343877812871</v>
          </cell>
          <cell r="BB42">
            <v>493.8625612217254</v>
          </cell>
          <cell r="BC42">
            <v>574.04719775404089</v>
          </cell>
          <cell r="BD42">
            <v>652.39097618118979</v>
          </cell>
          <cell r="BE42">
            <v>751.41669798403655</v>
          </cell>
          <cell r="BF42">
            <v>853.0360922208298</v>
          </cell>
          <cell r="BG42">
            <v>957.08545752580426</v>
          </cell>
          <cell r="BH42">
            <v>158.60113863709981</v>
          </cell>
          <cell r="BI42">
            <v>248.88582059788411</v>
          </cell>
          <cell r="BJ42">
            <v>321.18125523840695</v>
          </cell>
          <cell r="BK42">
            <v>412.58314164363571</v>
          </cell>
          <cell r="BL42">
            <v>511.43647510768795</v>
          </cell>
          <cell r="BM42">
            <v>606.42390985253064</v>
          </cell>
          <cell r="BN42">
            <v>670.44301784377353</v>
          </cell>
          <cell r="BO42">
            <v>772.98705407031048</v>
          </cell>
          <cell r="BP42">
            <v>928.54071606615207</v>
          </cell>
          <cell r="BQ42">
            <v>22.914581855513553</v>
          </cell>
          <cell r="BR42">
            <v>47.560522988297038</v>
          </cell>
          <cell r="BS42">
            <v>72.842183539721773</v>
          </cell>
          <cell r="BT42">
            <v>81.279419578089701</v>
          </cell>
          <cell r="BU42">
            <v>62.61072264635299</v>
          </cell>
          <cell r="BV42">
            <v>45.967066328659151</v>
          </cell>
          <cell r="BW42">
            <v>80.973680140263014</v>
          </cell>
          <cell r="BX42">
            <v>80.049038150519323</v>
          </cell>
          <cell r="BY42">
            <v>28.544741459652187</v>
          </cell>
          <cell r="BZ42">
            <v>22.829712000000001</v>
          </cell>
          <cell r="CA42">
            <v>98.086211399999996</v>
          </cell>
          <cell r="CB42">
            <v>88.478014999999999</v>
          </cell>
          <cell r="CC42">
            <v>296.44634358618117</v>
          </cell>
          <cell r="CD42">
            <v>209.3939384</v>
          </cell>
          <cell r="CE42">
            <v>87.052405186181176</v>
          </cell>
          <cell r="CF42">
            <v>41.573507739219821</v>
          </cell>
        </row>
        <row r="43">
          <cell r="L43">
            <v>345.9</v>
          </cell>
          <cell r="M43">
            <v>135.69999999999999</v>
          </cell>
          <cell r="N43">
            <v>481.59999999999997</v>
          </cell>
          <cell r="Q43">
            <v>26.136318601111117</v>
          </cell>
          <cell r="R43">
            <v>28.111831709090907</v>
          </cell>
          <cell r="S43">
            <v>10.912967109</v>
          </cell>
          <cell r="T43">
            <v>10.992378753888888</v>
          </cell>
          <cell r="U43">
            <v>12.36558303222222</v>
          </cell>
          <cell r="V43">
            <v>49.993232800000001</v>
          </cell>
          <cell r="W43">
            <v>32.539151746666668</v>
          </cell>
          <cell r="X43">
            <v>28.857724697777776</v>
          </cell>
          <cell r="Y43">
            <v>28.824999999999999</v>
          </cell>
          <cell r="Z43">
            <v>28.824999999999999</v>
          </cell>
          <cell r="AA43">
            <v>316.25375747975755</v>
          </cell>
          <cell r="AB43">
            <v>0.32142097994371183</v>
          </cell>
          <cell r="AC43">
            <v>0.12609663769402049</v>
          </cell>
          <cell r="AD43">
            <v>0.44751761763773235</v>
          </cell>
          <cell r="AE43">
            <v>0.38659411764705881</v>
          </cell>
          <cell r="AF43">
            <v>29.059669411764705</v>
          </cell>
          <cell r="AG43">
            <v>6.7430152941176473</v>
          </cell>
          <cell r="AH43">
            <v>6.4093235294117639</v>
          </cell>
          <cell r="AI43">
            <v>12.415775294117648</v>
          </cell>
          <cell r="AJ43">
            <v>22.467222352941175</v>
          </cell>
          <cell r="AK43">
            <v>29.995634117647054</v>
          </cell>
          <cell r="AL43">
            <v>14.698715294117646</v>
          </cell>
          <cell r="AM43">
            <v>28.823643529411765</v>
          </cell>
          <cell r="AN43">
            <v>28.823643529411765</v>
          </cell>
          <cell r="AO43">
            <v>83.038381764705875</v>
          </cell>
          <cell r="AP43">
            <v>34.455825252352952</v>
          </cell>
          <cell r="AQ43">
            <v>-5.2075197517646998</v>
          </cell>
          <cell r="AR43">
            <v>19.39330330699347</v>
          </cell>
          <cell r="AS43">
            <v>21.702508179679143</v>
          </cell>
          <cell r="AT43">
            <v>-1.5028081851176474</v>
          </cell>
          <cell r="AU43">
            <v>-11.474843599052287</v>
          </cell>
          <cell r="AV43">
            <v>-17.630051085424832</v>
          </cell>
          <cell r="AW43">
            <v>35.294517505882354</v>
          </cell>
          <cell r="AX43">
            <v>3.7155082172549037</v>
          </cell>
          <cell r="AY43">
            <v>58.694569030000011</v>
          </cell>
          <cell r="AZ43">
            <v>84.830887631111125</v>
          </cell>
          <cell r="BA43">
            <v>112.94271934020203</v>
          </cell>
          <cell r="BB43">
            <v>123.85568644920204</v>
          </cell>
          <cell r="BC43">
            <v>134.84806520309093</v>
          </cell>
          <cell r="BD43">
            <v>147.21364823531314</v>
          </cell>
          <cell r="BE43">
            <v>197.20688103531313</v>
          </cell>
          <cell r="BF43">
            <v>229.74603278197981</v>
          </cell>
          <cell r="BG43">
            <v>258.60375747975758</v>
          </cell>
          <cell r="BH43">
            <v>29.446263529411763</v>
          </cell>
          <cell r="BI43">
            <v>36.189278823529406</v>
          </cell>
          <cell r="BJ43">
            <v>42.598602352941171</v>
          </cell>
          <cell r="BK43">
            <v>55.014377647058822</v>
          </cell>
          <cell r="BL43">
            <v>77.4816</v>
          </cell>
          <cell r="BM43">
            <v>107.47723411764706</v>
          </cell>
          <cell r="BN43">
            <v>122.17594941176471</v>
          </cell>
          <cell r="BO43">
            <v>150.99959294117647</v>
          </cell>
          <cell r="BP43">
            <v>179.82323647058823</v>
          </cell>
          <cell r="BQ43">
            <v>29.248305500588248</v>
          </cell>
          <cell r="BR43">
            <v>48.641608807581719</v>
          </cell>
          <cell r="BS43">
            <v>70.344116987260861</v>
          </cell>
          <cell r="BT43">
            <v>68.841308802143217</v>
          </cell>
          <cell r="BU43">
            <v>57.366465203090925</v>
          </cell>
          <cell r="BV43">
            <v>39.736414117666087</v>
          </cell>
          <cell r="BW43">
            <v>75.030931623548426</v>
          </cell>
          <cell r="BX43">
            <v>78.746439840803333</v>
          </cell>
          <cell r="BY43">
            <v>78.780521009169348</v>
          </cell>
          <cell r="BZ43">
            <v>7.5627120000000003</v>
          </cell>
          <cell r="CA43">
            <v>26.583966399999994</v>
          </cell>
          <cell r="CB43">
            <v>8.624015</v>
          </cell>
          <cell r="CC43">
            <v>84.830887631111125</v>
          </cell>
          <cell r="CD43">
            <v>42.770693399999992</v>
          </cell>
          <cell r="CE43">
            <v>42.060194231111133</v>
          </cell>
          <cell r="CF43">
            <v>98.338817745496598</v>
          </cell>
        </row>
        <row r="44">
          <cell r="Q44">
            <v>88.794304492456675</v>
          </cell>
          <cell r="R44">
            <v>69.46526348285667</v>
          </cell>
          <cell r="S44">
            <v>88.926155334596658</v>
          </cell>
          <cell r="T44">
            <v>69.192257778426679</v>
          </cell>
          <cell r="U44">
            <v>65.978195394926672</v>
          </cell>
          <cell r="V44">
            <v>49.032489002846667</v>
          </cell>
          <cell r="W44">
            <v>69.080242490126665</v>
          </cell>
          <cell r="X44">
            <v>75.191640607196675</v>
          </cell>
          <cell r="Y44">
            <v>83.105207962666668</v>
          </cell>
          <cell r="Z44">
            <v>70.429814024515423</v>
          </cell>
          <cell r="AA44">
            <v>852.01672203322869</v>
          </cell>
          <cell r="AE44">
            <v>38.313208441021359</v>
          </cell>
          <cell r="AF44">
            <v>90.841666666666669</v>
          </cell>
          <cell r="AG44">
            <v>83.541666666666657</v>
          </cell>
          <cell r="AH44">
            <v>65.886111111111077</v>
          </cell>
          <cell r="AI44">
            <v>78.986111111111086</v>
          </cell>
          <cell r="AJ44">
            <v>76.386111111111077</v>
          </cell>
          <cell r="AK44">
            <v>64.991800627195687</v>
          </cell>
          <cell r="AL44">
            <v>49.320392697125179</v>
          </cell>
          <cell r="AM44">
            <v>73.720392697125192</v>
          </cell>
          <cell r="AN44">
            <v>126.73001846642978</v>
          </cell>
          <cell r="AO44">
            <v>74.786111111111069</v>
          </cell>
          <cell r="AP44">
            <v>-3.7590416194746936</v>
          </cell>
          <cell r="AQ44">
            <v>-2.5746820255999978</v>
          </cell>
          <cell r="AR44">
            <v>5.2526378257900177</v>
          </cell>
          <cell r="AS44">
            <v>3.5791523717455931</v>
          </cell>
          <cell r="AT44">
            <v>9.9400442234855717</v>
          </cell>
          <cell r="AU44">
            <v>-7.1938533326843981</v>
          </cell>
          <cell r="AV44">
            <v>0.98639476773098522</v>
          </cell>
          <cell r="AW44">
            <v>-0.28790369427851203</v>
          </cell>
          <cell r="AX44">
            <v>-4.640150206998527</v>
          </cell>
          <cell r="AY44">
            <v>122.82115146261334</v>
          </cell>
          <cell r="AZ44">
            <v>211.61545595507002</v>
          </cell>
          <cell r="BA44">
            <v>281.08071943792669</v>
          </cell>
          <cell r="BB44">
            <v>370.00687477252336</v>
          </cell>
          <cell r="BC44">
            <v>439.19913255095003</v>
          </cell>
          <cell r="BD44">
            <v>505.1773279458767</v>
          </cell>
          <cell r="BE44">
            <v>554.20981694872341</v>
          </cell>
          <cell r="BF44">
            <v>623.29005943884999</v>
          </cell>
          <cell r="BG44">
            <v>698.48170004604663</v>
          </cell>
          <cell r="BH44">
            <v>129.15487510768804</v>
          </cell>
          <cell r="BI44">
            <v>212.6965417743547</v>
          </cell>
          <cell r="BJ44">
            <v>278.58265288546579</v>
          </cell>
          <cell r="BK44">
            <v>357.56876399657688</v>
          </cell>
          <cell r="BL44">
            <v>433.95487510768794</v>
          </cell>
          <cell r="BM44">
            <v>498.94667573488363</v>
          </cell>
          <cell r="BN44">
            <v>548.26706843200884</v>
          </cell>
          <cell r="BO44">
            <v>621.98746112913409</v>
          </cell>
          <cell r="BP44">
            <v>748.71747959556387</v>
          </cell>
          <cell r="BQ44">
            <v>-6.3337236450746959</v>
          </cell>
          <cell r="BR44">
            <v>-1.0810858192846786</v>
          </cell>
          <cell r="BS44">
            <v>2.498066552460906</v>
          </cell>
          <cell r="BT44">
            <v>12.438110775946482</v>
          </cell>
          <cell r="BU44">
            <v>5.2442574432620646</v>
          </cell>
          <cell r="BV44">
            <v>6.2306522109930658</v>
          </cell>
          <cell r="BW44">
            <v>5.9427485167145733</v>
          </cell>
          <cell r="BX44">
            <v>1.3025983097159042</v>
          </cell>
          <cell r="BY44">
            <v>-50.235779549517247</v>
          </cell>
          <cell r="BZ44">
            <v>15.266999999999999</v>
          </cell>
          <cell r="CA44">
            <v>71.502245000000002</v>
          </cell>
          <cell r="CB44">
            <v>79.853999999999999</v>
          </cell>
          <cell r="CC44">
            <v>211.61545595507002</v>
          </cell>
          <cell r="CD44">
            <v>166.623245</v>
          </cell>
          <cell r="CE44">
            <v>44.992210955070021</v>
          </cell>
          <cell r="CF44">
            <v>27.002361498283168</v>
          </cell>
        </row>
        <row r="45">
          <cell r="G45" t="str">
            <v xml:space="preserve">  Pagos Tesorería</v>
          </cell>
          <cell r="L45">
            <v>788.57572886869968</v>
          </cell>
          <cell r="N45">
            <v>788.57572886869968</v>
          </cell>
          <cell r="O45">
            <v>33.485464796666669</v>
          </cell>
          <cell r="P45">
            <v>88.228597405366671</v>
          </cell>
          <cell r="Q45">
            <v>87.873993407506674</v>
          </cell>
          <cell r="R45">
            <v>69.338785109096676</v>
          </cell>
          <cell r="S45">
            <v>88.053497958206663</v>
          </cell>
          <cell r="T45">
            <v>68.571828354016674</v>
          </cell>
          <cell r="U45">
            <v>62.220111285406666</v>
          </cell>
          <cell r="V45">
            <v>48.592906006636667</v>
          </cell>
          <cell r="W45">
            <v>68.960692307966667</v>
          </cell>
          <cell r="X45">
            <v>75.109252106666673</v>
          </cell>
          <cell r="Y45">
            <v>82.925245816666674</v>
          </cell>
          <cell r="Z45">
            <v>70.429814024515423</v>
          </cell>
          <cell r="AA45">
            <v>843.7901885787187</v>
          </cell>
          <cell r="AB45">
            <v>0.73276896077711551</v>
          </cell>
          <cell r="AC45" t="str">
            <v xml:space="preserve"> </v>
          </cell>
          <cell r="AD45">
            <v>0.73276896077711551</v>
          </cell>
          <cell r="AE45">
            <v>38.313208441021359</v>
          </cell>
          <cell r="AF45">
            <v>90.841666666666669</v>
          </cell>
          <cell r="AG45">
            <v>83.541666666666657</v>
          </cell>
          <cell r="AH45">
            <v>65.886111111111077</v>
          </cell>
          <cell r="AI45">
            <v>78.986111111111086</v>
          </cell>
          <cell r="AJ45">
            <v>76.386111111111077</v>
          </cell>
          <cell r="AK45">
            <v>56.38611111111107</v>
          </cell>
          <cell r="AL45">
            <v>47.88611111111107</v>
          </cell>
          <cell r="AM45">
            <v>72.286111111111083</v>
          </cell>
          <cell r="AN45">
            <v>58.88611111111107</v>
          </cell>
          <cell r="AO45">
            <v>74.786111111111069</v>
          </cell>
          <cell r="AP45">
            <v>-4.8277436443546904</v>
          </cell>
          <cell r="AQ45">
            <v>-2.6130692612999979</v>
          </cell>
          <cell r="AR45">
            <v>4.332326740840017</v>
          </cell>
          <cell r="AS45">
            <v>3.4526739979855989</v>
          </cell>
          <cell r="AT45">
            <v>9.0673868470955767</v>
          </cell>
          <cell r="AU45">
            <v>-7.8142827570944036</v>
          </cell>
          <cell r="AV45">
            <v>5.8340001742955963</v>
          </cell>
          <cell r="AW45">
            <v>0.70679489552559716</v>
          </cell>
          <cell r="AX45">
            <v>-3.3254188031444158</v>
          </cell>
          <cell r="AY45">
            <v>121.71406220203335</v>
          </cell>
          <cell r="AZ45">
            <v>209.58805560954002</v>
          </cell>
          <cell r="BA45">
            <v>278.9268407186367</v>
          </cell>
          <cell r="BB45">
            <v>366.98033867684336</v>
          </cell>
          <cell r="BC45">
            <v>435.55216703086001</v>
          </cell>
          <cell r="BD45">
            <v>497.77227831626669</v>
          </cell>
          <cell r="BE45">
            <v>546.36518432290336</v>
          </cell>
          <cell r="BF45">
            <v>615.32587663086997</v>
          </cell>
          <cell r="BG45">
            <v>690.43512873753662</v>
          </cell>
          <cell r="BH45">
            <v>129.15487510768804</v>
          </cell>
          <cell r="BI45">
            <v>212.6965417743547</v>
          </cell>
          <cell r="BJ45">
            <v>278.58265288546579</v>
          </cell>
          <cell r="BK45">
            <v>357.56876399657688</v>
          </cell>
          <cell r="BL45">
            <v>433.95487510768794</v>
          </cell>
          <cell r="BM45">
            <v>490.340986218799</v>
          </cell>
          <cell r="BN45">
            <v>538.22709732991007</v>
          </cell>
          <cell r="BO45">
            <v>610.51320844102111</v>
          </cell>
          <cell r="BP45">
            <v>669.39931955213217</v>
          </cell>
          <cell r="BQ45">
            <v>-7.4408129056546954</v>
          </cell>
          <cell r="BR45">
            <v>-3.1084861648146784</v>
          </cell>
          <cell r="BS45">
            <v>0.34418783317090629</v>
          </cell>
          <cell r="BT45">
            <v>9.411574680266483</v>
          </cell>
          <cell r="BU45">
            <v>1.5972919231720653</v>
          </cell>
          <cell r="BV45">
            <v>7.4312920974676899</v>
          </cell>
          <cell r="BW45">
            <v>8.1380869929932942</v>
          </cell>
          <cell r="BX45">
            <v>4.8126681898488641</v>
          </cell>
          <cell r="BY45">
            <v>21.035809185404446</v>
          </cell>
          <cell r="BZ45">
            <v>15.266999999999999</v>
          </cell>
          <cell r="CA45">
            <v>69.202245000000005</v>
          </cell>
          <cell r="CB45">
            <v>77.554000000000002</v>
          </cell>
          <cell r="CC45">
            <v>209.58805560954002</v>
          </cell>
          <cell r="CD45">
            <v>162.023245</v>
          </cell>
          <cell r="CE45">
            <v>47.564810609540018</v>
          </cell>
          <cell r="CF45">
            <v>29.356781867651161</v>
          </cell>
        </row>
        <row r="46">
          <cell r="G46" t="str">
            <v xml:space="preserve">  Otros Pagos</v>
          </cell>
          <cell r="L46">
            <v>1.79539</v>
          </cell>
          <cell r="N46">
            <v>1.79539</v>
          </cell>
          <cell r="O46">
            <v>1.0687020248799999</v>
          </cell>
          <cell r="P46">
            <v>3.8387235699999994E-2</v>
          </cell>
          <cell r="Q46">
            <v>0.92031108495000002</v>
          </cell>
          <cell r="R46">
            <v>0.12647837375999998</v>
          </cell>
          <cell r="S46">
            <v>0.87265737638999985</v>
          </cell>
          <cell r="T46">
            <v>0.62042942440999915</v>
          </cell>
          <cell r="U46">
            <v>3.7580841095200004</v>
          </cell>
          <cell r="V46">
            <v>0.43958299621000002</v>
          </cell>
          <cell r="W46">
            <v>0.11955018215999999</v>
          </cell>
          <cell r="X46">
            <v>8.2388500529999992E-2</v>
          </cell>
          <cell r="Y46">
            <v>0.17996214599999999</v>
          </cell>
          <cell r="Z46">
            <v>0</v>
          </cell>
          <cell r="AA46">
            <v>8.2265334545099993</v>
          </cell>
          <cell r="AB46">
            <v>1.6683319259356486E-3</v>
          </cell>
          <cell r="AC46" t="str">
            <v xml:space="preserve"> </v>
          </cell>
          <cell r="AD46">
            <v>1.6683319259356486E-3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8.6056895160846238</v>
          </cell>
          <cell r="AL46">
            <v>1.4342815860141087</v>
          </cell>
          <cell r="AM46">
            <v>1.4342815860141087</v>
          </cell>
          <cell r="AN46">
            <v>67.84390735531872</v>
          </cell>
          <cell r="AO46">
            <v>0</v>
          </cell>
          <cell r="AP46">
            <v>1.0687020248799999</v>
          </cell>
          <cell r="AQ46">
            <v>3.8387235699999994E-2</v>
          </cell>
          <cell r="AR46">
            <v>0.92031108495000002</v>
          </cell>
          <cell r="AS46">
            <v>0.12647837375999998</v>
          </cell>
          <cell r="AT46">
            <v>0.87265737638999985</v>
          </cell>
          <cell r="AU46">
            <v>0.62042942440999915</v>
          </cell>
          <cell r="AV46">
            <v>-4.8476054065646235</v>
          </cell>
          <cell r="AW46">
            <v>-0.99469858980410875</v>
          </cell>
          <cell r="AX46">
            <v>-1.3147314038541087</v>
          </cell>
          <cell r="AY46">
            <v>1.1070892605799998</v>
          </cell>
          <cell r="AZ46">
            <v>2.0274003455299998</v>
          </cell>
          <cell r="BA46">
            <v>2.1538787192899997</v>
          </cell>
          <cell r="BB46">
            <v>3.0265360956799996</v>
          </cell>
          <cell r="BC46">
            <v>3.6469655200899989</v>
          </cell>
          <cell r="BD46">
            <v>7.4050496296099997</v>
          </cell>
          <cell r="BE46">
            <v>7.8446326258200001</v>
          </cell>
          <cell r="BF46">
            <v>7.9641828079800003</v>
          </cell>
          <cell r="BG46">
            <v>8.0465713085099999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8.6056895160846238</v>
          </cell>
          <cell r="BN46">
            <v>10.039971102098733</v>
          </cell>
          <cell r="BO46">
            <v>11.474252688112841</v>
          </cell>
          <cell r="BP46">
            <v>79.318160043431561</v>
          </cell>
          <cell r="BQ46">
            <v>1.1070892605799998</v>
          </cell>
          <cell r="BR46">
            <v>2.0274003455299998</v>
          </cell>
          <cell r="BS46">
            <v>2.1538787192899997</v>
          </cell>
          <cell r="BT46">
            <v>3.0265360956799996</v>
          </cell>
          <cell r="BU46">
            <v>3.6469655200899989</v>
          </cell>
          <cell r="BV46">
            <v>-1.2006398864746242</v>
          </cell>
          <cell r="BW46">
            <v>-2.1953384762787325</v>
          </cell>
          <cell r="BX46">
            <v>-3.5100698801328409</v>
          </cell>
          <cell r="BY46">
            <v>-71.271588734921565</v>
          </cell>
          <cell r="BZ46">
            <v>0</v>
          </cell>
          <cell r="CA46">
            <v>2.2999999999999998</v>
          </cell>
          <cell r="CB46">
            <v>2.2999999999999998</v>
          </cell>
          <cell r="CC46">
            <v>2.0274003455299998</v>
          </cell>
          <cell r="CD46">
            <v>4.5999999999999996</v>
          </cell>
          <cell r="CE46">
            <v>-2.5725996544699998</v>
          </cell>
          <cell r="CF46">
            <v>-55.926079444999999</v>
          </cell>
        </row>
        <row r="47">
          <cell r="L47">
            <v>9660.4221979685062</v>
          </cell>
          <cell r="M47">
            <v>0</v>
          </cell>
          <cell r="N47">
            <v>9660.4221979685062</v>
          </cell>
          <cell r="Q47">
            <v>923.96580722227884</v>
          </cell>
          <cell r="R47">
            <v>763.58122574437368</v>
          </cell>
          <cell r="S47">
            <v>975.20912274727209</v>
          </cell>
          <cell r="T47">
            <v>673.95333738251657</v>
          </cell>
          <cell r="U47">
            <v>954.34877725981562</v>
          </cell>
          <cell r="V47">
            <v>624.04591935441329</v>
          </cell>
          <cell r="W47">
            <v>924.38620619599646</v>
          </cell>
          <cell r="X47">
            <v>604.07122599028889</v>
          </cell>
          <cell r="Y47">
            <v>875.46711142210006</v>
          </cell>
          <cell r="Z47">
            <v>567.78305003000003</v>
          </cell>
          <cell r="AA47">
            <v>9233.943859756786</v>
          </cell>
          <cell r="AB47">
            <v>8.9767631383088275</v>
          </cell>
          <cell r="AC47" t="str">
            <v xml:space="preserve"> </v>
          </cell>
          <cell r="AD47">
            <v>8.9767631383088275</v>
          </cell>
          <cell r="AE47">
            <v>754.70208650035579</v>
          </cell>
          <cell r="AF47">
            <v>537.02413122669725</v>
          </cell>
          <cell r="AG47">
            <v>1017.4232800952977</v>
          </cell>
          <cell r="AH47">
            <v>806.81766652053375</v>
          </cell>
          <cell r="AI47">
            <v>868.54516029559363</v>
          </cell>
          <cell r="AJ47">
            <v>653.29117664756075</v>
          </cell>
          <cell r="AK47">
            <v>930.97944513804737</v>
          </cell>
          <cell r="AL47">
            <v>702.19909841316269</v>
          </cell>
          <cell r="AM47">
            <v>949.55362455165141</v>
          </cell>
          <cell r="AN47">
            <v>610.60299050579613</v>
          </cell>
          <cell r="AO47">
            <v>905.19843857684236</v>
          </cell>
          <cell r="AP47">
            <v>15.338831711977491</v>
          </cell>
          <cell r="AQ47">
            <v>40.067026968700247</v>
          </cell>
          <cell r="AR47">
            <v>-93.457472873018901</v>
          </cell>
          <cell r="AS47">
            <v>-43.236440776160066</v>
          </cell>
          <cell r="AT47">
            <v>106.66396245167846</v>
          </cell>
          <cell r="AU47">
            <v>20.662160734955819</v>
          </cell>
          <cell r="AV47">
            <v>23.369332121768252</v>
          </cell>
          <cell r="AW47">
            <v>-78.153179058749402</v>
          </cell>
          <cell r="AX47">
            <v>-25.167418355654945</v>
          </cell>
          <cell r="AY47">
            <v>1347.1320764077307</v>
          </cell>
          <cell r="AZ47">
            <v>2271.0978836300092</v>
          </cell>
          <cell r="BA47">
            <v>3034.6791093743832</v>
          </cell>
          <cell r="BB47">
            <v>4009.8882321216556</v>
          </cell>
          <cell r="BC47">
            <v>4683.8415695041722</v>
          </cell>
          <cell r="BD47">
            <v>5638.1903467639886</v>
          </cell>
          <cell r="BE47">
            <v>6262.2362661184015</v>
          </cell>
          <cell r="BF47">
            <v>7186.6224723143978</v>
          </cell>
          <cell r="BG47">
            <v>7790.6936983046862</v>
          </cell>
          <cell r="BH47">
            <v>1291.7262177270529</v>
          </cell>
          <cell r="BI47">
            <v>2309.1494978223504</v>
          </cell>
          <cell r="BJ47">
            <v>3115.9671643428842</v>
          </cell>
          <cell r="BK47">
            <v>3984.5123246384778</v>
          </cell>
          <cell r="BL47">
            <v>4637.8035012860391</v>
          </cell>
          <cell r="BM47">
            <v>5568.7829464240858</v>
          </cell>
          <cell r="BN47">
            <v>6270.9820448372493</v>
          </cell>
          <cell r="BO47">
            <v>7220.5356693889007</v>
          </cell>
          <cell r="BP47">
            <v>7831.1386598946965</v>
          </cell>
          <cell r="BQ47">
            <v>55.405858680677731</v>
          </cell>
          <cell r="BR47">
            <v>-38.05161419234107</v>
          </cell>
          <cell r="BS47">
            <v>-81.288054968501086</v>
          </cell>
          <cell r="BT47">
            <v>25.375907483177507</v>
          </cell>
          <cell r="BU47">
            <v>46.038068218133375</v>
          </cell>
          <cell r="BV47">
            <v>69.407400339902168</v>
          </cell>
          <cell r="BW47">
            <v>-8.7457787188477596</v>
          </cell>
          <cell r="BX47">
            <v>-33.913197074502932</v>
          </cell>
          <cell r="BY47">
            <v>-40.44496159001028</v>
          </cell>
          <cell r="BZ47">
            <v>622.42567999999994</v>
          </cell>
          <cell r="CA47">
            <v>428.39404019999995</v>
          </cell>
          <cell r="CB47">
            <v>757.51776449999988</v>
          </cell>
          <cell r="CC47">
            <v>2271.0978836300092</v>
          </cell>
          <cell r="CD47">
            <v>1808.3374846999998</v>
          </cell>
          <cell r="CE47">
            <v>462.76039893000939</v>
          </cell>
          <cell r="CF47">
            <v>25.590378059700548</v>
          </cell>
        </row>
        <row r="48">
          <cell r="G48" t="str">
            <v>Pagos de Tesorería</v>
          </cell>
          <cell r="L48">
            <v>9136.2682832986175</v>
          </cell>
          <cell r="N48">
            <v>9136.2682832986175</v>
          </cell>
          <cell r="O48">
            <v>758.2664752733333</v>
          </cell>
          <cell r="P48">
            <v>522.75099553439748</v>
          </cell>
          <cell r="Q48">
            <v>911.1945479559455</v>
          </cell>
          <cell r="R48">
            <v>754.83617747001006</v>
          </cell>
          <cell r="S48">
            <v>949.13048394929172</v>
          </cell>
          <cell r="T48">
            <v>631.98930914062771</v>
          </cell>
          <cell r="U48">
            <v>913.35740327059341</v>
          </cell>
          <cell r="V48">
            <v>568.97598091274665</v>
          </cell>
          <cell r="W48">
            <v>891.62743001266313</v>
          </cell>
          <cell r="X48">
            <v>570.29130542851112</v>
          </cell>
          <cell r="Y48">
            <v>847.50924078176672</v>
          </cell>
          <cell r="Z48">
            <v>544.375</v>
          </cell>
          <cell r="AA48">
            <v>8864.3043497298877</v>
          </cell>
          <cell r="AB48">
            <v>8.4897031068126498</v>
          </cell>
          <cell r="AC48" t="str">
            <v xml:space="preserve"> </v>
          </cell>
          <cell r="AD48">
            <v>8.4897031068126498</v>
          </cell>
          <cell r="AE48">
            <v>751.96380764877688</v>
          </cell>
          <cell r="AF48">
            <v>497.77500000000003</v>
          </cell>
          <cell r="AG48">
            <v>1008.3259613790808</v>
          </cell>
          <cell r="AH48">
            <v>790.63245898688047</v>
          </cell>
          <cell r="AI48">
            <v>855.45331935734202</v>
          </cell>
          <cell r="AJ48">
            <v>580.51847838184017</v>
          </cell>
          <cell r="AK48">
            <v>906.4337875980093</v>
          </cell>
          <cell r="AL48">
            <v>560.89451486390112</v>
          </cell>
          <cell r="AM48">
            <v>880.88325931616509</v>
          </cell>
          <cell r="AN48">
            <v>574.82120418614329</v>
          </cell>
          <cell r="AO48">
            <v>862.19109527811634</v>
          </cell>
          <cell r="AP48">
            <v>6.3026676245564204</v>
          </cell>
          <cell r="AQ48">
            <v>24.975995534397441</v>
          </cell>
          <cell r="AR48">
            <v>-97.131413423135314</v>
          </cell>
          <cell r="AS48">
            <v>-35.796281516870408</v>
          </cell>
          <cell r="AT48">
            <v>93.67716459194969</v>
          </cell>
          <cell r="AU48">
            <v>51.470830758787542</v>
          </cell>
          <cell r="AV48">
            <v>6.9236156725841056</v>
          </cell>
          <cell r="AW48">
            <v>8.0814660488455274</v>
          </cell>
          <cell r="AX48">
            <v>10.744170696498031</v>
          </cell>
          <cell r="AY48">
            <v>1281.0174708077307</v>
          </cell>
          <cell r="AZ48">
            <v>2192.212018763676</v>
          </cell>
          <cell r="BA48">
            <v>2947.0481962336862</v>
          </cell>
          <cell r="BB48">
            <v>3896.178680182978</v>
          </cell>
          <cell r="BC48">
            <v>4528.167989323606</v>
          </cell>
          <cell r="BD48">
            <v>5441.5253925941997</v>
          </cell>
          <cell r="BE48">
            <v>6010.501373506946</v>
          </cell>
          <cell r="BF48">
            <v>6902.1288035196094</v>
          </cell>
          <cell r="BG48">
            <v>7472.4201089481203</v>
          </cell>
          <cell r="BH48">
            <v>1249.7388076487769</v>
          </cell>
          <cell r="BI48">
            <v>2258.0647690278574</v>
          </cell>
          <cell r="BJ48">
            <v>3048.6972280147379</v>
          </cell>
          <cell r="BK48">
            <v>3904.1505473720799</v>
          </cell>
          <cell r="BL48">
            <v>4484.6690257539203</v>
          </cell>
          <cell r="BM48">
            <v>5391.1028133519294</v>
          </cell>
          <cell r="BN48">
            <v>5951.9973282158307</v>
          </cell>
          <cell r="BO48">
            <v>6832.8805875319958</v>
          </cell>
          <cell r="BP48">
            <v>7407.7017917181392</v>
          </cell>
          <cell r="BQ48">
            <v>31.278663158953805</v>
          </cell>
          <cell r="BR48">
            <v>-65.852750264181395</v>
          </cell>
          <cell r="BS48">
            <v>-101.64903178105169</v>
          </cell>
          <cell r="BT48">
            <v>-7.9718671891018857</v>
          </cell>
          <cell r="BU48">
            <v>43.498963569685657</v>
          </cell>
          <cell r="BV48">
            <v>50.422579242270331</v>
          </cell>
          <cell r="BW48">
            <v>58.50404529111529</v>
          </cell>
          <cell r="BX48">
            <v>69.248215987613548</v>
          </cell>
          <cell r="BY48">
            <v>64.718317229981039</v>
          </cell>
          <cell r="BZ48">
            <v>615.19398000000001</v>
          </cell>
          <cell r="CA48">
            <v>400.79887673999997</v>
          </cell>
          <cell r="CB48">
            <v>724.87496499999986</v>
          </cell>
          <cell r="CC48">
            <v>2192.212018763676</v>
          </cell>
          <cell r="CD48">
            <v>1740.8678217399997</v>
          </cell>
          <cell r="CE48">
            <v>451.34419702367632</v>
          </cell>
          <cell r="CF48">
            <v>25.926390929126207</v>
          </cell>
        </row>
        <row r="49">
          <cell r="G49" t="str">
            <v>Más Transferencias de Inversión</v>
          </cell>
          <cell r="L49">
            <v>346.29999999999995</v>
          </cell>
          <cell r="M49">
            <v>0</v>
          </cell>
          <cell r="N49">
            <v>346.29999999999995</v>
          </cell>
          <cell r="O49">
            <v>11.120173399999999</v>
          </cell>
          <cell r="P49">
            <v>29.652177999999999</v>
          </cell>
          <cell r="Q49">
            <v>10.730986</v>
          </cell>
          <cell r="R49">
            <v>5.4240189999999995</v>
          </cell>
          <cell r="S49">
            <v>14.851702899999999</v>
          </cell>
          <cell r="T49">
            <v>13.2781456</v>
          </cell>
          <cell r="U49">
            <v>40.577399999999997</v>
          </cell>
          <cell r="V49">
            <v>20.845372000000001</v>
          </cell>
          <cell r="W49">
            <v>31.52</v>
          </cell>
          <cell r="X49">
            <v>31.52</v>
          </cell>
          <cell r="Y49">
            <v>15.52</v>
          </cell>
          <cell r="Z49">
            <v>10.82</v>
          </cell>
          <cell r="AA49">
            <v>235.85997690000002</v>
          </cell>
          <cell r="AB49">
            <v>0.32179267231716502</v>
          </cell>
          <cell r="AC49" t="str">
            <v xml:space="preserve"> </v>
          </cell>
          <cell r="AD49">
            <v>0.32179267231716502</v>
          </cell>
          <cell r="AE49">
            <v>0</v>
          </cell>
          <cell r="AF49">
            <v>1.4073423994790084</v>
          </cell>
          <cell r="AG49">
            <v>8.4886565217673784</v>
          </cell>
          <cell r="AH49">
            <v>13.209656852907692</v>
          </cell>
          <cell r="AI49">
            <v>1.1169049332947674</v>
          </cell>
          <cell r="AJ49">
            <v>26.974367510777135</v>
          </cell>
          <cell r="AK49">
            <v>23.559686270522533</v>
          </cell>
          <cell r="AL49">
            <v>99.783051730031275</v>
          </cell>
          <cell r="AM49">
            <v>67.327521146702423</v>
          </cell>
          <cell r="AN49">
            <v>33.373038673950695</v>
          </cell>
          <cell r="AO49">
            <v>35.530150621440647</v>
          </cell>
          <cell r="AP49">
            <v>11.120173399999999</v>
          </cell>
          <cell r="AQ49">
            <v>28.24483560052099</v>
          </cell>
          <cell r="AR49">
            <v>2.2423294782326213</v>
          </cell>
          <cell r="AS49">
            <v>-7.7856378529076924</v>
          </cell>
          <cell r="AT49">
            <v>13.734797966705232</v>
          </cell>
          <cell r="AU49">
            <v>-13.696221910777135</v>
          </cell>
          <cell r="AV49">
            <v>17.017713729477464</v>
          </cell>
          <cell r="AW49">
            <v>-78.937679730031277</v>
          </cell>
          <cell r="AX49">
            <v>-35.807521146702427</v>
          </cell>
          <cell r="AY49">
            <v>40.772351400000005</v>
          </cell>
          <cell r="AZ49">
            <v>51.503337399999999</v>
          </cell>
          <cell r="BA49">
            <v>56.927356400000001</v>
          </cell>
          <cell r="BB49">
            <v>71.7790593</v>
          </cell>
          <cell r="BC49">
            <v>85.057204900000002</v>
          </cell>
          <cell r="BD49">
            <v>125.6346049</v>
          </cell>
          <cell r="BE49">
            <v>146.4799769</v>
          </cell>
          <cell r="BF49">
            <v>177.99997689999998</v>
          </cell>
          <cell r="BG49">
            <v>209.51997689999999</v>
          </cell>
          <cell r="BH49">
            <v>1.4073423994790084</v>
          </cell>
          <cell r="BI49">
            <v>9.8959989212463881</v>
          </cell>
          <cell r="BJ49">
            <v>23.10565577415408</v>
          </cell>
          <cell r="BK49">
            <v>24.222560707448849</v>
          </cell>
          <cell r="BL49">
            <v>51.196928218225978</v>
          </cell>
          <cell r="BM49">
            <v>74.756614488748511</v>
          </cell>
          <cell r="BN49">
            <v>174.53966621877979</v>
          </cell>
          <cell r="BO49">
            <v>241.86718736548221</v>
          </cell>
          <cell r="BP49">
            <v>275.24022603943291</v>
          </cell>
          <cell r="BQ49">
            <v>39.365009000520992</v>
          </cell>
          <cell r="BR49">
            <v>41.607338478753611</v>
          </cell>
          <cell r="BS49">
            <v>33.821700625845921</v>
          </cell>
          <cell r="BT49">
            <v>47.556498592551151</v>
          </cell>
          <cell r="BU49">
            <v>33.860276681774018</v>
          </cell>
          <cell r="BV49">
            <v>50.877990411251474</v>
          </cell>
          <cell r="BW49">
            <v>-28.059689318779789</v>
          </cell>
          <cell r="BX49">
            <v>-63.867210465482231</v>
          </cell>
          <cell r="BY49">
            <v>-65.720249139432923</v>
          </cell>
          <cell r="BZ49">
            <v>5.0979999999999999</v>
          </cell>
          <cell r="CA49">
            <v>1.7290000000000001</v>
          </cell>
          <cell r="CB49">
            <v>32.038000000000004</v>
          </cell>
          <cell r="CC49">
            <v>51.503337399999999</v>
          </cell>
          <cell r="CD49">
            <v>38.865000000000002</v>
          </cell>
          <cell r="CE49">
            <v>12.638337399999998</v>
          </cell>
          <cell r="CF49">
            <v>32.518557571079377</v>
          </cell>
        </row>
        <row r="50">
          <cell r="H50" t="str">
            <v>Subsidio Tarifas Eléctricas</v>
          </cell>
          <cell r="L50">
            <v>97.1</v>
          </cell>
          <cell r="N50">
            <v>97.1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27</v>
          </cell>
          <cell r="V50">
            <v>10.054</v>
          </cell>
          <cell r="W50">
            <v>27</v>
          </cell>
          <cell r="X50">
            <v>27</v>
          </cell>
          <cell r="Y50">
            <v>6</v>
          </cell>
          <cell r="Z50">
            <v>0</v>
          </cell>
          <cell r="AA50">
            <v>97.054000000000002</v>
          </cell>
          <cell r="AB50">
            <v>9.0228323655780332E-2</v>
          </cell>
          <cell r="AC50" t="str">
            <v xml:space="preserve"> </v>
          </cell>
          <cell r="AD50">
            <v>9.0228323655780332E-2</v>
          </cell>
          <cell r="AE50">
            <v>0</v>
          </cell>
          <cell r="AF50">
            <v>1.398905882451426</v>
          </cell>
          <cell r="AG50">
            <v>8.3462902969269273</v>
          </cell>
          <cell r="AH50">
            <v>0.29018558979381703</v>
          </cell>
          <cell r="AI50">
            <v>0.1804515432331299</v>
          </cell>
          <cell r="AJ50">
            <v>26.186607733326635</v>
          </cell>
          <cell r="AK50">
            <v>7.3156031040458071E-3</v>
          </cell>
          <cell r="AL50">
            <v>26.010220414040198</v>
          </cell>
          <cell r="AM50">
            <v>34.680022937123816</v>
          </cell>
          <cell r="AN50">
            <v>0</v>
          </cell>
          <cell r="AO50">
            <v>0</v>
          </cell>
          <cell r="AP50">
            <v>0</v>
          </cell>
          <cell r="AQ50">
            <v>-1.398905882451426</v>
          </cell>
          <cell r="AR50">
            <v>-8.3462902969269273</v>
          </cell>
          <cell r="AS50">
            <v>-0.29018558979381703</v>
          </cell>
          <cell r="AT50">
            <v>-0.1804515432331299</v>
          </cell>
          <cell r="AU50">
            <v>-26.186607733326635</v>
          </cell>
          <cell r="AV50">
            <v>26.992684396895953</v>
          </cell>
          <cell r="AW50">
            <v>-15.956220414040198</v>
          </cell>
          <cell r="AX50">
            <v>-7.680022937123816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27</v>
          </cell>
          <cell r="BE50">
            <v>37.054000000000002</v>
          </cell>
          <cell r="BF50">
            <v>64.054000000000002</v>
          </cell>
          <cell r="BG50">
            <v>91.054000000000002</v>
          </cell>
          <cell r="BH50">
            <v>1.398905882451426</v>
          </cell>
          <cell r="BI50">
            <v>9.7451961793783539</v>
          </cell>
          <cell r="BJ50">
            <v>10.035381769172171</v>
          </cell>
          <cell r="BK50">
            <v>10.2158333124053</v>
          </cell>
          <cell r="BL50">
            <v>36.402441045731933</v>
          </cell>
          <cell r="BM50">
            <v>36.40975664883598</v>
          </cell>
          <cell r="BN50">
            <v>62.419977062876178</v>
          </cell>
          <cell r="BO50">
            <v>97.1</v>
          </cell>
          <cell r="BP50">
            <v>97.1</v>
          </cell>
          <cell r="BQ50">
            <v>-1.398905882451426</v>
          </cell>
          <cell r="BR50">
            <v>-9.7451961793783539</v>
          </cell>
          <cell r="BS50">
            <v>-10.035381769172171</v>
          </cell>
          <cell r="BT50">
            <v>-10.2158333124053</v>
          </cell>
          <cell r="BU50">
            <v>-36.402441045731933</v>
          </cell>
          <cell r="BV50">
            <v>-9.4097566488359803</v>
          </cell>
          <cell r="BW50">
            <v>-25.365977062876176</v>
          </cell>
          <cell r="BX50">
            <v>-33.045999999999992</v>
          </cell>
          <cell r="BY50">
            <v>-6.0459999999999923</v>
          </cell>
          <cell r="BZ50">
            <v>0</v>
          </cell>
          <cell r="CA50">
            <v>1.7210000000000001</v>
          </cell>
          <cell r="CB50">
            <v>10.268000000000001</v>
          </cell>
          <cell r="CC50">
            <v>0</v>
          </cell>
          <cell r="CD50">
            <v>11.989000000000001</v>
          </cell>
          <cell r="CE50">
            <v>-11.989000000000001</v>
          </cell>
          <cell r="CF50">
            <v>-100</v>
          </cell>
        </row>
        <row r="51">
          <cell r="H51" t="str">
            <v>Fosga</v>
          </cell>
          <cell r="L51">
            <v>0</v>
          </cell>
          <cell r="N51">
            <v>0</v>
          </cell>
          <cell r="O51">
            <v>0</v>
          </cell>
          <cell r="P51">
            <v>12.5</v>
          </cell>
          <cell r="Q51">
            <v>3.8</v>
          </cell>
          <cell r="R51">
            <v>4.87</v>
          </cell>
          <cell r="S51">
            <v>5.7</v>
          </cell>
          <cell r="T51">
            <v>7.2160000000000002</v>
          </cell>
          <cell r="U51">
            <v>4.5199999999999996</v>
          </cell>
          <cell r="V51">
            <v>3</v>
          </cell>
          <cell r="W51">
            <v>4.5199999999999996</v>
          </cell>
          <cell r="X51">
            <v>4.5199999999999996</v>
          </cell>
          <cell r="Y51">
            <v>9.52</v>
          </cell>
          <cell r="Z51">
            <v>10.82</v>
          </cell>
          <cell r="AA51">
            <v>70.98599999999999</v>
          </cell>
          <cell r="AB51" t="str">
            <v xml:space="preserve"> </v>
          </cell>
          <cell r="AC51" t="str">
            <v xml:space="preserve"> </v>
          </cell>
          <cell r="AD51" t="str">
            <v xml:space="preserve"> 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12.5</v>
          </cell>
          <cell r="AR51">
            <v>3.8</v>
          </cell>
          <cell r="AS51">
            <v>4.87</v>
          </cell>
          <cell r="AT51">
            <v>5.7</v>
          </cell>
          <cell r="AU51">
            <v>7.2160000000000002</v>
          </cell>
          <cell r="AV51">
            <v>4.5199999999999996</v>
          </cell>
          <cell r="AW51">
            <v>3</v>
          </cell>
          <cell r="AX51">
            <v>4.5199999999999996</v>
          </cell>
          <cell r="AY51">
            <v>12.5</v>
          </cell>
          <cell r="AZ51">
            <v>16.3</v>
          </cell>
          <cell r="BA51">
            <v>21.17</v>
          </cell>
          <cell r="BB51">
            <v>26.87</v>
          </cell>
          <cell r="BC51">
            <v>34.085999999999999</v>
          </cell>
          <cell r="BD51">
            <v>38.605999999999995</v>
          </cell>
          <cell r="BE51">
            <v>41.605999999999995</v>
          </cell>
          <cell r="BF51">
            <v>46.125999999999991</v>
          </cell>
          <cell r="BG51">
            <v>50.645999999999987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12.5</v>
          </cell>
          <cell r="BR51">
            <v>16.3</v>
          </cell>
          <cell r="BS51">
            <v>21.17</v>
          </cell>
          <cell r="BT51">
            <v>26.87</v>
          </cell>
          <cell r="BU51">
            <v>34.085999999999999</v>
          </cell>
          <cell r="BV51">
            <v>38.605999999999995</v>
          </cell>
          <cell r="BW51">
            <v>41.605999999999995</v>
          </cell>
          <cell r="BX51">
            <v>46.125999999999991</v>
          </cell>
          <cell r="BY51">
            <v>50.645999999999987</v>
          </cell>
          <cell r="BZ51">
            <v>0</v>
          </cell>
          <cell r="CA51">
            <v>0</v>
          </cell>
          <cell r="CB51">
            <v>20.8</v>
          </cell>
          <cell r="CC51">
            <v>16.3</v>
          </cell>
          <cell r="CD51">
            <v>20.8</v>
          </cell>
          <cell r="CE51">
            <v>-4.5</v>
          </cell>
          <cell r="CF51">
            <v>-21.634615384615387</v>
          </cell>
        </row>
        <row r="52">
          <cell r="H52" t="str">
            <v>Ancianos Indigentes</v>
          </cell>
          <cell r="L52">
            <v>29</v>
          </cell>
          <cell r="N52">
            <v>29</v>
          </cell>
          <cell r="O52">
            <v>1.8348734</v>
          </cell>
          <cell r="P52">
            <v>5.9269780000000001</v>
          </cell>
          <cell r="Q52">
            <v>2.8377759999999999</v>
          </cell>
          <cell r="R52">
            <v>0.37401899999999999</v>
          </cell>
          <cell r="S52">
            <v>4.4152029000000006</v>
          </cell>
          <cell r="T52">
            <v>1.4326456000000001</v>
          </cell>
          <cell r="U52">
            <v>0.22790000000000002</v>
          </cell>
          <cell r="V52">
            <v>7.6561999999999991E-2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17.125956900000002</v>
          </cell>
          <cell r="AB52">
            <v>2.6947697075361789E-2</v>
          </cell>
          <cell r="AC52" t="str">
            <v xml:space="preserve"> </v>
          </cell>
          <cell r="AD52">
            <v>2.6947697075361789E-2</v>
          </cell>
          <cell r="AE52">
            <v>0</v>
          </cell>
          <cell r="AF52">
            <v>8.4365170275823194E-3</v>
          </cell>
          <cell r="AG52">
            <v>0.14236622484045164</v>
          </cell>
          <cell r="AH52">
            <v>12.919471263113875</v>
          </cell>
          <cell r="AI52">
            <v>0.93645339006163753</v>
          </cell>
          <cell r="AJ52">
            <v>0.78775977745049908</v>
          </cell>
          <cell r="AK52">
            <v>0.33851524573174058</v>
          </cell>
          <cell r="AL52">
            <v>1.6440662557501047</v>
          </cell>
          <cell r="AM52">
            <v>1.4331533300605466</v>
          </cell>
          <cell r="AN52">
            <v>2.1586937944326263</v>
          </cell>
          <cell r="AO52">
            <v>4.3158057419225804</v>
          </cell>
          <cell r="AP52">
            <v>1.8348734</v>
          </cell>
          <cell r="AQ52">
            <v>5.9185414829724179</v>
          </cell>
          <cell r="AR52">
            <v>2.6954097751595483</v>
          </cell>
          <cell r="AS52">
            <v>-12.545452263113875</v>
          </cell>
          <cell r="AT52">
            <v>3.4787495099383632</v>
          </cell>
          <cell r="AU52">
            <v>0.644885822549501</v>
          </cell>
          <cell r="AV52">
            <v>-0.11061524573174056</v>
          </cell>
          <cell r="AW52">
            <v>-1.5675042557501047</v>
          </cell>
          <cell r="AX52">
            <v>-1.4331533300605466</v>
          </cell>
          <cell r="AY52">
            <v>7.7618514000000003</v>
          </cell>
          <cell r="AZ52">
            <v>10.599627399999999</v>
          </cell>
          <cell r="BA52">
            <v>10.9736464</v>
          </cell>
          <cell r="BB52">
            <v>15.3888493</v>
          </cell>
          <cell r="BC52">
            <v>16.821494900000001</v>
          </cell>
          <cell r="BD52">
            <v>17.049394900000003</v>
          </cell>
          <cell r="BE52">
            <v>17.125956900000002</v>
          </cell>
          <cell r="BF52">
            <v>17.125956900000002</v>
          </cell>
          <cell r="BG52">
            <v>17.125956900000002</v>
          </cell>
          <cell r="BH52">
            <v>8.4365170275823194E-3</v>
          </cell>
          <cell r="BI52">
            <v>0.15080274186803397</v>
          </cell>
          <cell r="BJ52">
            <v>13.070274004981909</v>
          </cell>
          <cell r="BK52">
            <v>14.006727395043548</v>
          </cell>
          <cell r="BL52">
            <v>14.794487172494048</v>
          </cell>
          <cell r="BM52">
            <v>15.133002418225788</v>
          </cell>
          <cell r="BN52">
            <v>16.777068673975894</v>
          </cell>
          <cell r="BO52">
            <v>18.210222004036439</v>
          </cell>
          <cell r="BP52">
            <v>20.368915798469065</v>
          </cell>
          <cell r="BQ52">
            <v>7.7534148829724181</v>
          </cell>
          <cell r="BR52">
            <v>10.448824658131965</v>
          </cell>
          <cell r="BS52">
            <v>-2.0966276049819097</v>
          </cell>
          <cell r="BT52">
            <v>1.3821219049564526</v>
          </cell>
          <cell r="BU52">
            <v>2.0270077275059535</v>
          </cell>
          <cell r="BV52">
            <v>1.9163924817742153</v>
          </cell>
          <cell r="BW52">
            <v>0.34888822602410841</v>
          </cell>
          <cell r="BX52">
            <v>-1.0842651040364366</v>
          </cell>
          <cell r="BY52">
            <v>-3.2429588984690625</v>
          </cell>
          <cell r="BZ52">
            <v>0</v>
          </cell>
          <cell r="CA52">
            <v>8.0000000000000002E-3</v>
          </cell>
          <cell r="CB52">
            <v>0.13500000000000001</v>
          </cell>
          <cell r="CC52">
            <v>10.599627399999999</v>
          </cell>
          <cell r="CD52">
            <v>0.14300000000000002</v>
          </cell>
          <cell r="CE52">
            <v>10.456627399999999</v>
          </cell>
          <cell r="CF52">
            <v>7312.3268531468511</v>
          </cell>
        </row>
        <row r="53">
          <cell r="H53" t="str">
            <v>Fondo Solidaridad Pensional</v>
          </cell>
          <cell r="L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 t="str">
            <v xml:space="preserve"> </v>
          </cell>
          <cell r="AC53" t="str">
            <v xml:space="preserve"> </v>
          </cell>
          <cell r="AD53" t="str">
            <v xml:space="preserve"> 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5.0979999999999999</v>
          </cell>
          <cell r="CA53">
            <v>0</v>
          </cell>
          <cell r="CB53">
            <v>0.83499999999999996</v>
          </cell>
          <cell r="CC53">
            <v>0</v>
          </cell>
          <cell r="CD53">
            <v>5.9329999999999998</v>
          </cell>
          <cell r="CE53">
            <v>-5.9329999999999998</v>
          </cell>
          <cell r="CF53">
            <v>-100</v>
          </cell>
        </row>
        <row r="54">
          <cell r="H54" t="str">
            <v>Fondo Compensación Educativa</v>
          </cell>
          <cell r="L54">
            <v>220.2</v>
          </cell>
          <cell r="N54">
            <v>220.2</v>
          </cell>
          <cell r="O54">
            <v>9.2852999999999994</v>
          </cell>
          <cell r="P54">
            <v>11.225200000000001</v>
          </cell>
          <cell r="Q54">
            <v>4.09321</v>
          </cell>
          <cell r="R54">
            <v>0.18</v>
          </cell>
          <cell r="S54">
            <v>4.7365000000000004</v>
          </cell>
          <cell r="T54">
            <v>4.6295000000000002</v>
          </cell>
          <cell r="U54">
            <v>8.8294999999999995</v>
          </cell>
          <cell r="V54">
            <v>7.7148100000000008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50.694019999999995</v>
          </cell>
          <cell r="AB54">
            <v>0.20461665158602299</v>
          </cell>
          <cell r="AC54" t="str">
            <v xml:space="preserve"> </v>
          </cell>
          <cell r="AD54">
            <v>0.20461665158602299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23.213855421686748</v>
          </cell>
          <cell r="AL54">
            <v>72.128765060240966</v>
          </cell>
          <cell r="AM54">
            <v>31.214344879518066</v>
          </cell>
          <cell r="AN54">
            <v>31.214344879518066</v>
          </cell>
          <cell r="AO54">
            <v>31.214344879518066</v>
          </cell>
          <cell r="AP54">
            <v>9.2852999999999994</v>
          </cell>
          <cell r="AQ54">
            <v>11.225200000000001</v>
          </cell>
          <cell r="AR54">
            <v>4.09321</v>
          </cell>
          <cell r="AS54">
            <v>0.18</v>
          </cell>
          <cell r="AT54">
            <v>4.7365000000000004</v>
          </cell>
          <cell r="AU54">
            <v>4.6295000000000002</v>
          </cell>
          <cell r="AV54">
            <v>-14.384355421686749</v>
          </cell>
          <cell r="AW54">
            <v>-64.413955060240966</v>
          </cell>
          <cell r="AX54">
            <v>-31.214344879518066</v>
          </cell>
          <cell r="AY54">
            <v>20.5105</v>
          </cell>
          <cell r="AZ54">
            <v>24.60371</v>
          </cell>
          <cell r="BA54">
            <v>24.783709999999999</v>
          </cell>
          <cell r="BB54">
            <v>29.520209999999999</v>
          </cell>
          <cell r="BC54">
            <v>34.149709999999999</v>
          </cell>
          <cell r="BD54">
            <v>42.979209999999995</v>
          </cell>
          <cell r="BE54">
            <v>50.694019999999995</v>
          </cell>
          <cell r="BF54">
            <v>50.694019999999995</v>
          </cell>
          <cell r="BG54">
            <v>50.694019999999995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23.213855421686748</v>
          </cell>
          <cell r="BN54">
            <v>95.34262048192771</v>
          </cell>
          <cell r="BO54">
            <v>126.55696536144578</v>
          </cell>
          <cell r="BP54">
            <v>157.77131024096383</v>
          </cell>
          <cell r="BQ54">
            <v>20.5105</v>
          </cell>
          <cell r="BR54">
            <v>24.60371</v>
          </cell>
          <cell r="BS54">
            <v>24.783709999999999</v>
          </cell>
          <cell r="BT54">
            <v>29.520209999999999</v>
          </cell>
          <cell r="BU54">
            <v>34.149709999999999</v>
          </cell>
          <cell r="BV54">
            <v>19.765354578313246</v>
          </cell>
          <cell r="BW54">
            <v>-44.648600481927716</v>
          </cell>
          <cell r="BX54">
            <v>-75.862945361445782</v>
          </cell>
          <cell r="BY54">
            <v>-107.07729024096383</v>
          </cell>
          <cell r="BZ54">
            <v>0</v>
          </cell>
          <cell r="CA54">
            <v>0</v>
          </cell>
          <cell r="CB54">
            <v>0</v>
          </cell>
          <cell r="CC54">
            <v>24.60371</v>
          </cell>
          <cell r="CD54">
            <v>0</v>
          </cell>
          <cell r="CE54">
            <v>24.60371</v>
          </cell>
          <cell r="CF54" t="str">
            <v xml:space="preserve">n.a. </v>
          </cell>
        </row>
        <row r="55">
          <cell r="G55" t="str">
            <v>Más Transferencias de Deuda</v>
          </cell>
          <cell r="L55">
            <v>177.85391466988909</v>
          </cell>
          <cell r="M55">
            <v>0</v>
          </cell>
          <cell r="N55">
            <v>177.85391466988909</v>
          </cell>
          <cell r="O55">
            <v>0.65426953900000007</v>
          </cell>
          <cell r="P55">
            <v>24.687984660999998</v>
          </cell>
          <cell r="Q55">
            <v>2.0402732663333336</v>
          </cell>
          <cell r="R55">
            <v>3.321029274363636</v>
          </cell>
          <cell r="S55">
            <v>11.226935897980429</v>
          </cell>
          <cell r="T55">
            <v>28.685882641888888</v>
          </cell>
          <cell r="U55">
            <v>0.41397398922222223</v>
          </cell>
          <cell r="V55">
            <v>34.224566441666667</v>
          </cell>
          <cell r="W55">
            <v>1.2387761833333333</v>
          </cell>
          <cell r="X55">
            <v>2.2599205617777773</v>
          </cell>
          <cell r="Y55">
            <v>12.437870640333331</v>
          </cell>
          <cell r="Z55">
            <v>12.58805003</v>
          </cell>
          <cell r="AA55">
            <v>133.77953312689959</v>
          </cell>
          <cell r="AB55">
            <v>0.16526735917901433</v>
          </cell>
          <cell r="AC55" t="str">
            <v xml:space="preserve"> </v>
          </cell>
          <cell r="AD55">
            <v>0.16526735917901433</v>
          </cell>
          <cell r="AE55">
            <v>2.7382788515788858</v>
          </cell>
          <cell r="AF55">
            <v>37.841788827218167</v>
          </cell>
          <cell r="AG55">
            <v>0.60866219444955894</v>
          </cell>
          <cell r="AH55">
            <v>2.9755506807456689</v>
          </cell>
          <cell r="AI55">
            <v>11.97493600495687</v>
          </cell>
          <cell r="AJ55">
            <v>45.798330754943443</v>
          </cell>
          <cell r="AK55">
            <v>0.98597126951555292</v>
          </cell>
          <cell r="AL55">
            <v>41.521531819230319</v>
          </cell>
          <cell r="AM55">
            <v>1.3428440887838857</v>
          </cell>
          <cell r="AN55">
            <v>2.4087476457022081</v>
          </cell>
          <cell r="AO55">
            <v>7.4771926772853803</v>
          </cell>
          <cell r="AP55">
            <v>-2.0840093125788859</v>
          </cell>
          <cell r="AQ55">
            <v>-13.153804166218169</v>
          </cell>
          <cell r="AR55">
            <v>1.4316110718837747</v>
          </cell>
          <cell r="AS55">
            <v>0.34547859361796718</v>
          </cell>
          <cell r="AT55">
            <v>-0.74800010697644126</v>
          </cell>
          <cell r="AU55">
            <v>-17.112448113054555</v>
          </cell>
          <cell r="AV55">
            <v>-0.57199728029333063</v>
          </cell>
          <cell r="AW55">
            <v>-7.2969653775636516</v>
          </cell>
          <cell r="AX55">
            <v>-0.10406790545055244</v>
          </cell>
          <cell r="AY55">
            <v>25.342254199999999</v>
          </cell>
          <cell r="AZ55">
            <v>27.382527466333332</v>
          </cell>
          <cell r="BA55">
            <v>30.703556740696968</v>
          </cell>
          <cell r="BB55">
            <v>41.930492638677393</v>
          </cell>
          <cell r="BC55">
            <v>70.616375280566288</v>
          </cell>
          <cell r="BD55">
            <v>71.030349269788502</v>
          </cell>
          <cell r="BE55">
            <v>105.25491571145517</v>
          </cell>
          <cell r="BF55">
            <v>106.49369189478851</v>
          </cell>
          <cell r="BG55">
            <v>108.75361245656629</v>
          </cell>
          <cell r="BH55">
            <v>40.580067678797057</v>
          </cell>
          <cell r="BI55">
            <v>41.188729873246615</v>
          </cell>
          <cell r="BJ55">
            <v>44.164280553992285</v>
          </cell>
          <cell r="BK55">
            <v>56.139216558949151</v>
          </cell>
          <cell r="BL55">
            <v>101.93754731389259</v>
          </cell>
          <cell r="BM55">
            <v>102.92351858340814</v>
          </cell>
          <cell r="BN55">
            <v>144.44505040263846</v>
          </cell>
          <cell r="BO55">
            <v>145.78789449142235</v>
          </cell>
          <cell r="BP55">
            <v>148.19664213712457</v>
          </cell>
          <cell r="BQ55">
            <v>-15.237813478797056</v>
          </cell>
          <cell r="BR55">
            <v>-13.806202406913286</v>
          </cell>
          <cell r="BS55">
            <v>-13.460723813295317</v>
          </cell>
          <cell r="BT55">
            <v>-14.208723920271758</v>
          </cell>
          <cell r="BU55">
            <v>-31.321172033326306</v>
          </cell>
          <cell r="BV55">
            <v>-31.893169313619641</v>
          </cell>
          <cell r="BW55">
            <v>-39.190134691183289</v>
          </cell>
          <cell r="BX55">
            <v>-39.294202596633838</v>
          </cell>
          <cell r="BY55">
            <v>-39.443029680558283</v>
          </cell>
          <cell r="BZ55">
            <v>2.1337000000000002</v>
          </cell>
          <cell r="CA55">
            <v>25.866163459999999</v>
          </cell>
          <cell r="CB55">
            <v>0.60479949999999993</v>
          </cell>
          <cell r="CC55">
            <v>27.382527466333332</v>
          </cell>
          <cell r="CD55">
            <v>28.604662959999999</v>
          </cell>
          <cell r="CE55">
            <v>-1.2221354936666664</v>
          </cell>
          <cell r="CF55">
            <v>-4.2725044352931789</v>
          </cell>
          <cell r="CI55">
            <v>338.12739999999997</v>
          </cell>
        </row>
        <row r="56">
          <cell r="H56" t="str">
            <v>Deuda Externa Entidades</v>
          </cell>
          <cell r="L56">
            <v>122.43058841578632</v>
          </cell>
          <cell r="N56">
            <v>122.43058841578632</v>
          </cell>
          <cell r="O56">
            <v>5.5769539000000007E-2</v>
          </cell>
          <cell r="P56">
            <v>23.123284661</v>
          </cell>
          <cell r="Q56">
            <v>0.18767326633333339</v>
          </cell>
          <cell r="R56">
            <v>1.5677292743636362</v>
          </cell>
          <cell r="S56">
            <v>10.640369487980429</v>
          </cell>
          <cell r="T56">
            <v>4.5132826418888898</v>
          </cell>
          <cell r="U56">
            <v>5.9673989222222203E-2</v>
          </cell>
          <cell r="V56">
            <v>34.019566441666669</v>
          </cell>
          <cell r="W56">
            <v>0.80927618333333329</v>
          </cell>
          <cell r="X56">
            <v>1.8941205617777774</v>
          </cell>
          <cell r="Y56">
            <v>12.261470640333332</v>
          </cell>
          <cell r="Z56">
            <v>0</v>
          </cell>
          <cell r="AA56">
            <v>89.132216686899625</v>
          </cell>
          <cell r="AB56">
            <v>0.11376628997885889</v>
          </cell>
          <cell r="AC56" t="str">
            <v xml:space="preserve"> </v>
          </cell>
          <cell r="AD56">
            <v>0.11376628997885889</v>
          </cell>
          <cell r="AE56">
            <v>2.4042955140057494</v>
          </cell>
          <cell r="AF56">
            <v>37.180898418894088</v>
          </cell>
          <cell r="AG56">
            <v>0.26214014023384996</v>
          </cell>
          <cell r="AH56">
            <v>2.7159775875713388</v>
          </cell>
          <cell r="AI56">
            <v>10.581432294611959</v>
          </cell>
          <cell r="AJ56">
            <v>11.434353326463118</v>
          </cell>
          <cell r="AK56">
            <v>0.92642613732675994</v>
          </cell>
          <cell r="AL56">
            <v>41.317225185282524</v>
          </cell>
          <cell r="AM56">
            <v>1.136809529216718</v>
          </cell>
          <cell r="AN56">
            <v>2.1860920873201168</v>
          </cell>
          <cell r="AO56">
            <v>7.0565662122265298</v>
          </cell>
          <cell r="AP56">
            <v>-2.3485259750057494</v>
          </cell>
          <cell r="AQ56">
            <v>-14.057613757894089</v>
          </cell>
          <cell r="AR56">
            <v>-7.4466873900516567E-2</v>
          </cell>
          <cell r="AS56">
            <v>-1.1482483132077026</v>
          </cell>
          <cell r="AT56">
            <v>5.893719336846992E-2</v>
          </cell>
          <cell r="AU56">
            <v>-6.9210706845742278</v>
          </cell>
          <cell r="AV56">
            <v>-0.86675214810453771</v>
          </cell>
          <cell r="AW56">
            <v>-7.2976587436158553</v>
          </cell>
          <cell r="AX56">
            <v>-0.32753334588338467</v>
          </cell>
          <cell r="AY56">
            <v>23.179054199999999</v>
          </cell>
          <cell r="AZ56">
            <v>23.366727466333334</v>
          </cell>
          <cell r="BA56">
            <v>24.934456740696969</v>
          </cell>
          <cell r="BB56">
            <v>35.574826228677395</v>
          </cell>
          <cell r="BC56">
            <v>40.088108870566288</v>
          </cell>
          <cell r="BD56">
            <v>40.147782859788506</v>
          </cell>
          <cell r="BE56">
            <v>74.167349301455175</v>
          </cell>
          <cell r="BF56">
            <v>74.976625484788514</v>
          </cell>
          <cell r="BG56">
            <v>76.870746046566296</v>
          </cell>
          <cell r="BH56">
            <v>39.585193932899841</v>
          </cell>
          <cell r="BI56">
            <v>39.847334073133695</v>
          </cell>
          <cell r="BJ56">
            <v>42.563311660705033</v>
          </cell>
          <cell r="BK56">
            <v>53.14474395531699</v>
          </cell>
          <cell r="BL56">
            <v>64.579097281780108</v>
          </cell>
          <cell r="BM56">
            <v>65.505523419106865</v>
          </cell>
          <cell r="BN56">
            <v>106.82274860438939</v>
          </cell>
          <cell r="BO56">
            <v>107.95955813360611</v>
          </cell>
          <cell r="BP56">
            <v>110.14565022092623</v>
          </cell>
          <cell r="BQ56">
            <v>-16.406139732899842</v>
          </cell>
          <cell r="BR56">
            <v>-16.480606606800361</v>
          </cell>
          <cell r="BS56">
            <v>-17.628854920008063</v>
          </cell>
          <cell r="BT56">
            <v>-17.569917726639595</v>
          </cell>
          <cell r="BU56">
            <v>-24.49098841121382</v>
          </cell>
          <cell r="BV56">
            <v>-25.357740559318358</v>
          </cell>
          <cell r="BW56">
            <v>-32.655399302934214</v>
          </cell>
          <cell r="BX56">
            <v>-32.982932648817595</v>
          </cell>
          <cell r="BY56">
            <v>-33.274904174359932</v>
          </cell>
          <cell r="BZ56">
            <v>1.7278</v>
          </cell>
          <cell r="CA56">
            <v>25.062963459999999</v>
          </cell>
          <cell r="CB56">
            <v>0.1787995</v>
          </cell>
          <cell r="CC56">
            <v>23.366727466333334</v>
          </cell>
          <cell r="CD56">
            <v>26.969562959999998</v>
          </cell>
          <cell r="CE56">
            <v>-3.6028354936666638</v>
          </cell>
          <cell r="CF56">
            <v>-13.358894613940253</v>
          </cell>
          <cell r="CI56">
            <v>1393.1273999999999</v>
          </cell>
        </row>
        <row r="57">
          <cell r="H57" t="str">
            <v>Deuda Interna Entidades</v>
          </cell>
          <cell r="L57">
            <v>55.423326254102776</v>
          </cell>
          <cell r="N57">
            <v>55.423326254102776</v>
          </cell>
          <cell r="O57">
            <v>0.59850000000000003</v>
          </cell>
          <cell r="P57">
            <v>1.5647</v>
          </cell>
          <cell r="Q57">
            <v>1.8526</v>
          </cell>
          <cell r="R57">
            <v>1.7533000000000001</v>
          </cell>
          <cell r="S57">
            <v>0.58656640999999998</v>
          </cell>
          <cell r="T57">
            <v>24.172599999999999</v>
          </cell>
          <cell r="U57">
            <v>0.3543</v>
          </cell>
          <cell r="V57">
            <v>0.20499999999999999</v>
          </cell>
          <cell r="W57">
            <v>0.42949999999999999</v>
          </cell>
          <cell r="X57">
            <v>0.36580000000000001</v>
          </cell>
          <cell r="Y57">
            <v>0.1764</v>
          </cell>
          <cell r="Z57">
            <v>12.58805003</v>
          </cell>
          <cell r="AA57">
            <v>44.647316439999997</v>
          </cell>
          <cell r="AB57">
            <v>5.1501069200155437E-2</v>
          </cell>
          <cell r="AC57" t="str">
            <v xml:space="preserve"> </v>
          </cell>
          <cell r="AD57">
            <v>5.1501069200155437E-2</v>
          </cell>
          <cell r="AE57">
            <v>0.33398333757313658</v>
          </cell>
          <cell r="AF57">
            <v>0.66089040832407797</v>
          </cell>
          <cell r="AG57">
            <v>0.34652205421570897</v>
          </cell>
          <cell r="AH57">
            <v>0.25957309317432997</v>
          </cell>
          <cell r="AI57">
            <v>1.3935037103449099</v>
          </cell>
          <cell r="AJ57">
            <v>34.363977428480325</v>
          </cell>
          <cell r="AK57">
            <v>5.9545132188792982E-2</v>
          </cell>
          <cell r="AL57">
            <v>0.20430663394779458</v>
          </cell>
          <cell r="AM57">
            <v>0.20603455956716779</v>
          </cell>
          <cell r="AN57">
            <v>0.22265555838209106</v>
          </cell>
          <cell r="AO57">
            <v>0.42062646505885048</v>
          </cell>
          <cell r="AP57">
            <v>0.26451666242686345</v>
          </cell>
          <cell r="AQ57">
            <v>0.90380959167592201</v>
          </cell>
          <cell r="AR57">
            <v>1.506077945784291</v>
          </cell>
          <cell r="AS57">
            <v>1.4937269068256702</v>
          </cell>
          <cell r="AT57">
            <v>-0.80693730034490996</v>
          </cell>
          <cell r="AU57">
            <v>-10.191377428480326</v>
          </cell>
          <cell r="AV57">
            <v>0.29475486781120702</v>
          </cell>
          <cell r="AW57">
            <v>6.9336605220540748E-4</v>
          </cell>
          <cell r="AX57">
            <v>0.2234654404328322</v>
          </cell>
          <cell r="AY57">
            <v>2.1631999999999998</v>
          </cell>
          <cell r="AZ57">
            <v>4.0157999999999996</v>
          </cell>
          <cell r="BA57">
            <v>5.7690999999999999</v>
          </cell>
          <cell r="BB57">
            <v>6.3556664099999995</v>
          </cell>
          <cell r="BC57">
            <v>30.528266410000001</v>
          </cell>
          <cell r="BD57">
            <v>30.882566409999999</v>
          </cell>
          <cell r="BE57">
            <v>31.087566409999997</v>
          </cell>
          <cell r="BF57">
            <v>31.517066409999998</v>
          </cell>
          <cell r="BG57">
            <v>31.882866409999998</v>
          </cell>
          <cell r="BH57">
            <v>0.99487374589721456</v>
          </cell>
          <cell r="BI57">
            <v>1.3413958001129236</v>
          </cell>
          <cell r="BJ57">
            <v>1.6009688932872534</v>
          </cell>
          <cell r="BK57">
            <v>2.9944726036321634</v>
          </cell>
          <cell r="BL57">
            <v>37.358450032112486</v>
          </cell>
          <cell r="BM57">
            <v>37.417995164301281</v>
          </cell>
          <cell r="BN57">
            <v>37.622301798249076</v>
          </cell>
          <cell r="BO57">
            <v>37.828336357816241</v>
          </cell>
          <cell r="BP57">
            <v>38.050991916198335</v>
          </cell>
          <cell r="BQ57">
            <v>1.1683262541027852</v>
          </cell>
          <cell r="BR57">
            <v>2.6744041998870758</v>
          </cell>
          <cell r="BS57">
            <v>4.168131106712746</v>
          </cell>
          <cell r="BT57">
            <v>3.3611938063678362</v>
          </cell>
          <cell r="BU57">
            <v>-6.8301836221124859</v>
          </cell>
          <cell r="BV57">
            <v>-6.5354287543012823</v>
          </cell>
          <cell r="BW57">
            <v>-6.5347353882490786</v>
          </cell>
          <cell r="BX57">
            <v>-6.3112699478162426</v>
          </cell>
          <cell r="BY57">
            <v>-6.1681255061983364</v>
          </cell>
          <cell r="BZ57">
            <v>0.40589999999999998</v>
          </cell>
          <cell r="CA57">
            <v>0.80320000000000003</v>
          </cell>
          <cell r="CB57">
            <v>0.42599999999999999</v>
          </cell>
          <cell r="CC57">
            <v>4.0157999999999996</v>
          </cell>
          <cell r="CD57">
            <v>1.6351</v>
          </cell>
          <cell r="CE57">
            <v>2.3806999999999996</v>
          </cell>
          <cell r="CF57">
            <v>145.59965751330193</v>
          </cell>
        </row>
        <row r="58">
          <cell r="BN58">
            <v>0</v>
          </cell>
          <cell r="BW58">
            <v>0</v>
          </cell>
        </row>
        <row r="59">
          <cell r="L59">
            <v>2537.5869837451937</v>
          </cell>
          <cell r="M59">
            <v>0</v>
          </cell>
          <cell r="N59">
            <v>2537.5869837451937</v>
          </cell>
          <cell r="Q59">
            <v>294.0610956759279</v>
          </cell>
          <cell r="R59">
            <v>242.60712493043712</v>
          </cell>
          <cell r="S59">
            <v>163.62961941089</v>
          </cell>
          <cell r="T59">
            <v>144.72957612675719</v>
          </cell>
          <cell r="U59">
            <v>242.82889541177775</v>
          </cell>
          <cell r="V59">
            <v>198.61304410745123</v>
          </cell>
          <cell r="W59">
            <v>511.05546935365669</v>
          </cell>
          <cell r="X59">
            <v>211.26157493933331</v>
          </cell>
          <cell r="Y59">
            <v>97.855146539000003</v>
          </cell>
          <cell r="Z59">
            <v>287.48785082556651</v>
          </cell>
          <cell r="AA59">
            <v>2684.1596631453813</v>
          </cell>
          <cell r="AB59">
            <v>2.3580043220809142</v>
          </cell>
          <cell r="AC59" t="str">
            <v xml:space="preserve"> </v>
          </cell>
          <cell r="AD59">
            <v>2.3580043220809142</v>
          </cell>
          <cell r="AE59">
            <v>139.29688463322262</v>
          </cell>
          <cell r="AF59">
            <v>138.65641176632701</v>
          </cell>
          <cell r="AG59">
            <v>329.85988123361915</v>
          </cell>
          <cell r="AH59">
            <v>241.25266478841922</v>
          </cell>
          <cell r="AI59">
            <v>179.96494847638968</v>
          </cell>
          <cell r="AJ59">
            <v>163.69305167317788</v>
          </cell>
          <cell r="AK59">
            <v>194.7889101078257</v>
          </cell>
          <cell r="AL59">
            <v>278.33786711858227</v>
          </cell>
          <cell r="AM59">
            <v>438.22349769462562</v>
          </cell>
          <cell r="AN59">
            <v>113.58463397436068</v>
          </cell>
          <cell r="AO59">
            <v>75.514513207985942</v>
          </cell>
          <cell r="AP59">
            <v>-1.3528202868892834</v>
          </cell>
          <cell r="AQ59">
            <v>13.429789711923007</v>
          </cell>
          <cell r="AR59">
            <v>-35.798785557691247</v>
          </cell>
          <cell r="AS59">
            <v>1.3544601420178992</v>
          </cell>
          <cell r="AT59">
            <v>-16.335329065499678</v>
          </cell>
          <cell r="AU59">
            <v>-18.963475546420682</v>
          </cell>
          <cell r="AV59">
            <v>48.039985303952051</v>
          </cell>
          <cell r="AW59">
            <v>-79.724823011131036</v>
          </cell>
          <cell r="AX59">
            <v>72.831971659031069</v>
          </cell>
          <cell r="AY59">
            <v>290.03026582458335</v>
          </cell>
          <cell r="AZ59">
            <v>584.09136150051131</v>
          </cell>
          <cell r="BA59">
            <v>826.69848643094838</v>
          </cell>
          <cell r="BB59">
            <v>990.32810584183846</v>
          </cell>
          <cell r="BC59">
            <v>1135.0576819685957</v>
          </cell>
          <cell r="BD59">
            <v>1377.8865773803734</v>
          </cell>
          <cell r="BE59">
            <v>1576.4996214878245</v>
          </cell>
          <cell r="BF59">
            <v>2087.5550908414812</v>
          </cell>
          <cell r="BG59">
            <v>2298.8166657808147</v>
          </cell>
          <cell r="BH59">
            <v>277.95329639954963</v>
          </cell>
          <cell r="BI59">
            <v>607.81317763316883</v>
          </cell>
          <cell r="BJ59">
            <v>849.06584242158806</v>
          </cell>
          <cell r="BK59">
            <v>1029.0307908979776</v>
          </cell>
          <cell r="BL59">
            <v>1192.7238425711555</v>
          </cell>
          <cell r="BM59">
            <v>1387.5127526789813</v>
          </cell>
          <cell r="BN59">
            <v>1665.8506197975639</v>
          </cell>
          <cell r="BO59">
            <v>2104.0741174921895</v>
          </cell>
          <cell r="BP59">
            <v>2217.6587514665503</v>
          </cell>
          <cell r="BQ59">
            <v>12.07696942503371</v>
          </cell>
          <cell r="BR59">
            <v>-23.721816132657551</v>
          </cell>
          <cell r="BS59">
            <v>-22.367355990639567</v>
          </cell>
          <cell r="BT59">
            <v>-38.702685056139217</v>
          </cell>
          <cell r="BU59">
            <v>-57.666160602559842</v>
          </cell>
          <cell r="BV59">
            <v>-9.6261752986079046</v>
          </cell>
          <cell r="BW59">
            <v>-89.350998309739452</v>
          </cell>
          <cell r="BX59">
            <v>-16.519026650708383</v>
          </cell>
          <cell r="BY59">
            <v>81.157914314264417</v>
          </cell>
          <cell r="BZ59">
            <v>51.372504939999999</v>
          </cell>
          <cell r="CA59">
            <v>185.31118026000001</v>
          </cell>
          <cell r="CB59">
            <v>176.49927199999999</v>
          </cell>
          <cell r="CC59">
            <v>584.09136150051131</v>
          </cell>
          <cell r="CD59">
            <v>413.18295719999998</v>
          </cell>
          <cell r="CE59">
            <v>170.90840430051134</v>
          </cell>
          <cell r="CF59">
            <v>41.363856210018767</v>
          </cell>
        </row>
        <row r="60">
          <cell r="L60">
            <v>1857.0093354691621</v>
          </cell>
          <cell r="M60">
            <v>0</v>
          </cell>
          <cell r="N60">
            <v>1857.0093354691621</v>
          </cell>
          <cell r="Q60">
            <v>250.2770903</v>
          </cell>
          <cell r="R60">
            <v>181.92547436683</v>
          </cell>
          <cell r="S60">
            <v>136.10404965729001</v>
          </cell>
          <cell r="T60">
            <v>66.59179432900001</v>
          </cell>
          <cell r="U60">
            <v>201.49002999999999</v>
          </cell>
          <cell r="V60">
            <v>117.15720660522</v>
          </cell>
          <cell r="W60">
            <v>455.76433764899002</v>
          </cell>
          <cell r="X60">
            <v>119.3005</v>
          </cell>
          <cell r="Y60">
            <v>80.678799999999995</v>
          </cell>
          <cell r="Z60">
            <v>223.83</v>
          </cell>
          <cell r="AA60">
            <v>2034.9541098073298</v>
          </cell>
          <cell r="AB60">
            <v>1.725590518563513</v>
          </cell>
          <cell r="AC60" t="str">
            <v xml:space="preserve"> </v>
          </cell>
          <cell r="AD60">
            <v>1.725590518563513</v>
          </cell>
          <cell r="AE60">
            <v>105.5949751885439</v>
          </cell>
          <cell r="AF60">
            <v>83.460269798793149</v>
          </cell>
          <cell r="AG60">
            <v>259.77615401441949</v>
          </cell>
          <cell r="AH60">
            <v>167.34054464170501</v>
          </cell>
          <cell r="AI60">
            <v>133.32951094867099</v>
          </cell>
          <cell r="AJ60">
            <v>88.77389837829439</v>
          </cell>
          <cell r="AK60">
            <v>161.08700066314699</v>
          </cell>
          <cell r="AL60">
            <v>178.59418459334898</v>
          </cell>
          <cell r="AM60">
            <v>334.39982540121105</v>
          </cell>
          <cell r="AN60">
            <v>48.910951726747605</v>
          </cell>
          <cell r="AO60">
            <v>44.769004089069</v>
          </cell>
          <cell r="AP60">
            <v>2.2549181114560923</v>
          </cell>
          <cell r="AQ60">
            <v>10.524663801206856</v>
          </cell>
          <cell r="AR60">
            <v>-9.499063714419492</v>
          </cell>
          <cell r="AS60">
            <v>14.584929725124994</v>
          </cell>
          <cell r="AT60">
            <v>2.7745387086190192</v>
          </cell>
          <cell r="AU60">
            <v>-22.182104049294381</v>
          </cell>
          <cell r="AV60">
            <v>40.403029336852995</v>
          </cell>
          <cell r="AW60">
            <v>-61.436977988128987</v>
          </cell>
          <cell r="AX60">
            <v>121.36451224777898</v>
          </cell>
          <cell r="AY60">
            <v>201.8348269</v>
          </cell>
          <cell r="AZ60">
            <v>452.11191719999999</v>
          </cell>
          <cell r="BA60">
            <v>634.03739156683002</v>
          </cell>
          <cell r="BB60">
            <v>770.14144122412006</v>
          </cell>
          <cell r="BC60">
            <v>836.73323555312004</v>
          </cell>
          <cell r="BD60">
            <v>1038.22326555312</v>
          </cell>
          <cell r="BE60">
            <v>1155.3804721583399</v>
          </cell>
          <cell r="BF60">
            <v>1611.1448098073299</v>
          </cell>
          <cell r="BG60">
            <v>1730.44530980733</v>
          </cell>
          <cell r="BH60">
            <v>189.05524498733706</v>
          </cell>
          <cell r="BI60">
            <v>448.83139900175655</v>
          </cell>
          <cell r="BJ60">
            <v>616.17194364346153</v>
          </cell>
          <cell r="BK60">
            <v>749.50145459213252</v>
          </cell>
          <cell r="BL60">
            <v>838.27535297042687</v>
          </cell>
          <cell r="BM60">
            <v>999.36235363357389</v>
          </cell>
          <cell r="BN60">
            <v>1177.9565382269229</v>
          </cell>
          <cell r="BO60">
            <v>1512.356363628134</v>
          </cell>
          <cell r="BP60">
            <v>1561.2673153548815</v>
          </cell>
          <cell r="BQ60">
            <v>12.779581912662934</v>
          </cell>
          <cell r="BR60">
            <v>3.2805181982434419</v>
          </cell>
          <cell r="BS60">
            <v>17.865447923368492</v>
          </cell>
          <cell r="BT60">
            <v>20.63998663198754</v>
          </cell>
          <cell r="BU60">
            <v>-1.5421174173068266</v>
          </cell>
          <cell r="BV60">
            <v>38.860911919546083</v>
          </cell>
          <cell r="BW60">
            <v>-22.576066068583032</v>
          </cell>
          <cell r="BX60">
            <v>98.788446179195944</v>
          </cell>
          <cell r="BY60">
            <v>169.1779944524485</v>
          </cell>
          <cell r="BZ60">
            <v>22.890900000000002</v>
          </cell>
          <cell r="CA60">
            <v>152.2893</v>
          </cell>
          <cell r="CB60">
            <v>144.3749</v>
          </cell>
          <cell r="CC60">
            <v>452.11191719999999</v>
          </cell>
          <cell r="CD60">
            <v>319.55509999999998</v>
          </cell>
          <cell r="CE60">
            <v>132.55681720000001</v>
          </cell>
          <cell r="CF60">
            <v>41.481677870264001</v>
          </cell>
        </row>
        <row r="61">
          <cell r="G61" t="str">
            <v>Pagos de Gobierno por Tesorería</v>
          </cell>
          <cell r="L61">
            <v>1771.1911754257305</v>
          </cell>
          <cell r="N61">
            <v>1771.1911754257305</v>
          </cell>
          <cell r="O61">
            <v>107.84989329999999</v>
          </cell>
          <cell r="P61">
            <v>93.984933600000005</v>
          </cell>
          <cell r="Q61">
            <v>250.2770903</v>
          </cell>
          <cell r="R61">
            <v>181.92547436683</v>
          </cell>
          <cell r="S61">
            <v>136.10404965729001</v>
          </cell>
          <cell r="T61">
            <v>66.59179432900001</v>
          </cell>
          <cell r="U61">
            <v>201.49002999999999</v>
          </cell>
          <cell r="V61">
            <v>117.15720660522</v>
          </cell>
          <cell r="W61">
            <v>455.76433764899002</v>
          </cell>
          <cell r="X61">
            <v>119.3005</v>
          </cell>
          <cell r="Y61">
            <v>80.678799999999995</v>
          </cell>
          <cell r="Z61">
            <v>223.83</v>
          </cell>
          <cell r="AA61">
            <v>2034.9541098073298</v>
          </cell>
          <cell r="AB61">
            <v>1.6458456295836748</v>
          </cell>
          <cell r="AC61" t="str">
            <v xml:space="preserve"> </v>
          </cell>
          <cell r="AD61">
            <v>1.6458456295836748</v>
          </cell>
          <cell r="AE61">
            <v>105.5949751885439</v>
          </cell>
          <cell r="AF61">
            <v>83.460269798793149</v>
          </cell>
          <cell r="AG61">
            <v>259.77615401441949</v>
          </cell>
          <cell r="AH61">
            <v>167.34054464170501</v>
          </cell>
          <cell r="AI61">
            <v>133.32951094867099</v>
          </cell>
          <cell r="AJ61">
            <v>88.77389837829439</v>
          </cell>
          <cell r="AK61">
            <v>161.08700066314699</v>
          </cell>
          <cell r="AL61">
            <v>178.59418459334898</v>
          </cell>
          <cell r="AM61">
            <v>334.39982540121105</v>
          </cell>
          <cell r="AN61">
            <v>48.910951726747605</v>
          </cell>
          <cell r="AO61">
            <v>44.769004089069</v>
          </cell>
          <cell r="AP61">
            <v>2.2549181114560923</v>
          </cell>
          <cell r="AQ61">
            <v>10.524663801206856</v>
          </cell>
          <cell r="AR61">
            <v>-9.499063714419492</v>
          </cell>
          <cell r="AS61">
            <v>14.584929725124994</v>
          </cell>
          <cell r="AT61">
            <v>2.7745387086190192</v>
          </cell>
          <cell r="AU61">
            <v>-22.182104049294381</v>
          </cell>
          <cell r="AV61">
            <v>40.403029336852995</v>
          </cell>
          <cell r="AW61">
            <v>-61.436977988128987</v>
          </cell>
          <cell r="AX61">
            <v>121.36451224777898</v>
          </cell>
          <cell r="AY61">
            <v>201.8348269</v>
          </cell>
          <cell r="AZ61">
            <v>452.11191719999999</v>
          </cell>
          <cell r="BA61">
            <v>634.03739156683002</v>
          </cell>
          <cell r="BB61">
            <v>770.14144122412006</v>
          </cell>
          <cell r="BC61">
            <v>836.73323555312004</v>
          </cell>
          <cell r="BD61">
            <v>1038.22326555312</v>
          </cell>
          <cell r="BE61">
            <v>1155.3804721583399</v>
          </cell>
          <cell r="BF61">
            <v>1611.1448098073299</v>
          </cell>
          <cell r="BG61">
            <v>1730.44530980733</v>
          </cell>
          <cell r="BH61">
            <v>189.05524498733706</v>
          </cell>
          <cell r="BI61">
            <v>448.83139900175655</v>
          </cell>
          <cell r="BJ61">
            <v>616.17194364346153</v>
          </cell>
          <cell r="BK61">
            <v>749.50145459213252</v>
          </cell>
          <cell r="BL61">
            <v>838.27535297042687</v>
          </cell>
          <cell r="BM61">
            <v>999.36235363357389</v>
          </cell>
          <cell r="BN61">
            <v>1177.9565382269229</v>
          </cell>
          <cell r="BO61">
            <v>1512.356363628134</v>
          </cell>
          <cell r="BP61">
            <v>1561.2673153548815</v>
          </cell>
          <cell r="BQ61">
            <v>12.779581912662934</v>
          </cell>
          <cell r="BR61">
            <v>3.2805181982434419</v>
          </cell>
          <cell r="BS61">
            <v>17.865447923368492</v>
          </cell>
          <cell r="BT61">
            <v>20.63998663198754</v>
          </cell>
          <cell r="BU61">
            <v>-1.5421174173068266</v>
          </cell>
          <cell r="BV61">
            <v>38.860911919546083</v>
          </cell>
          <cell r="BW61">
            <v>-22.576066068583032</v>
          </cell>
          <cell r="BX61">
            <v>98.788446179195944</v>
          </cell>
          <cell r="BY61">
            <v>169.1779944524485</v>
          </cell>
          <cell r="BZ61">
            <v>22.509</v>
          </cell>
          <cell r="CA61">
            <v>141.8793</v>
          </cell>
          <cell r="CB61">
            <v>144.3749</v>
          </cell>
          <cell r="CC61">
            <v>452.11191719999999</v>
          </cell>
          <cell r="CD61">
            <v>308.76319999999998</v>
          </cell>
          <cell r="CE61">
            <v>143.34871720000001</v>
          </cell>
          <cell r="CF61">
            <v>46.426749431279376</v>
          </cell>
        </row>
        <row r="62">
          <cell r="G62" t="str">
            <v>Más Bonos Dec. 4308, Ley 55 y Dec. 700</v>
          </cell>
          <cell r="L62">
            <v>56.5</v>
          </cell>
          <cell r="N62">
            <v>56.5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5.2501547750273832E-2</v>
          </cell>
          <cell r="AC62" t="str">
            <v xml:space="preserve"> </v>
          </cell>
          <cell r="AD62">
            <v>5.2501547750273832E-2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0.38190000000000002</v>
          </cell>
          <cell r="CA62">
            <v>10.41</v>
          </cell>
          <cell r="CB62">
            <v>0</v>
          </cell>
          <cell r="CC62">
            <v>0</v>
          </cell>
          <cell r="CD62">
            <v>10.7919</v>
          </cell>
          <cell r="CE62">
            <v>-10.7919</v>
          </cell>
          <cell r="CF62">
            <v>-100</v>
          </cell>
        </row>
        <row r="63">
          <cell r="G63" t="str">
            <v>Otra deuda Interna</v>
          </cell>
          <cell r="L63">
            <v>29.318160043431551</v>
          </cell>
          <cell r="N63">
            <v>29.318160043431551</v>
          </cell>
          <cell r="AA63">
            <v>0</v>
          </cell>
          <cell r="AB63">
            <v>2.7243341229564462E-2</v>
          </cell>
          <cell r="AC63" t="str">
            <v xml:space="preserve"> </v>
          </cell>
          <cell r="AD63">
            <v>2.7243341229564462E-2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 t="str">
            <v xml:space="preserve">n.a. </v>
          </cell>
        </row>
        <row r="64">
          <cell r="L64">
            <v>680.57764827603137</v>
          </cell>
          <cell r="M64">
            <v>0</v>
          </cell>
          <cell r="N64">
            <v>680.57764827603137</v>
          </cell>
          <cell r="Q64">
            <v>43.784005375927912</v>
          </cell>
          <cell r="R64">
            <v>60.681650563607135</v>
          </cell>
          <cell r="S64">
            <v>27.525569753600006</v>
          </cell>
          <cell r="T64">
            <v>78.137781797757199</v>
          </cell>
          <cell r="U64">
            <v>41.338865411777768</v>
          </cell>
          <cell r="V64">
            <v>81.455837502231233</v>
          </cell>
          <cell r="W64">
            <v>55.291131704666668</v>
          </cell>
          <cell r="X64">
            <v>91.961074939333315</v>
          </cell>
          <cell r="Y64">
            <v>17.176346539000001</v>
          </cell>
          <cell r="Z64">
            <v>63.657850825566527</v>
          </cell>
          <cell r="AA64">
            <v>649.205553338051</v>
          </cell>
          <cell r="AB64">
            <v>0.63241380351740051</v>
          </cell>
          <cell r="AC64" t="str">
            <v xml:space="preserve"> </v>
          </cell>
          <cell r="AD64">
            <v>0.63241380351740051</v>
          </cell>
          <cell r="AE64">
            <v>33.701909444678712</v>
          </cell>
          <cell r="AF64">
            <v>55.196141967533862</v>
          </cell>
          <cell r="AG64">
            <v>70.083727219199687</v>
          </cell>
          <cell r="AH64">
            <v>73.91212014671423</v>
          </cell>
          <cell r="AI64">
            <v>46.635437527718707</v>
          </cell>
          <cell r="AJ64">
            <v>74.9191532948835</v>
          </cell>
          <cell r="AK64">
            <v>33.701909444678712</v>
          </cell>
          <cell r="AL64">
            <v>99.743682525233297</v>
          </cell>
          <cell r="AM64">
            <v>103.82367229341455</v>
          </cell>
          <cell r="AN64">
            <v>64.673682247613073</v>
          </cell>
          <cell r="AO64">
            <v>30.745509118916949</v>
          </cell>
          <cell r="AP64">
            <v>-3.6077383983453757</v>
          </cell>
          <cell r="AQ64">
            <v>2.9051259107161442</v>
          </cell>
          <cell r="AR64">
            <v>-26.299721843271776</v>
          </cell>
          <cell r="AS64">
            <v>-13.230469583107094</v>
          </cell>
          <cell r="AT64">
            <v>-19.109867774118701</v>
          </cell>
          <cell r="AU64">
            <v>3.2186285028736989</v>
          </cell>
          <cell r="AV64">
            <v>7.6369559670990554</v>
          </cell>
          <cell r="AW64">
            <v>-18.287845023002063</v>
          </cell>
          <cell r="AX64">
            <v>-48.532540588747878</v>
          </cell>
          <cell r="AY64">
            <v>88.195438924583343</v>
          </cell>
          <cell r="AZ64">
            <v>131.97944430051126</v>
          </cell>
          <cell r="BA64">
            <v>192.66109486411841</v>
          </cell>
          <cell r="BB64">
            <v>220.18666461771841</v>
          </cell>
          <cell r="BC64">
            <v>298.32444641547562</v>
          </cell>
          <cell r="BD64">
            <v>339.66331182725338</v>
          </cell>
          <cell r="BE64">
            <v>421.11914932948463</v>
          </cell>
          <cell r="BF64">
            <v>476.4102810341513</v>
          </cell>
          <cell r="BG64">
            <v>568.37135597348458</v>
          </cell>
          <cell r="BH64">
            <v>88.898051412212567</v>
          </cell>
          <cell r="BI64">
            <v>158.98177863141225</v>
          </cell>
          <cell r="BJ64">
            <v>232.89389877812647</v>
          </cell>
          <cell r="BK64">
            <v>279.52933630584516</v>
          </cell>
          <cell r="BL64">
            <v>354.44848960072864</v>
          </cell>
          <cell r="BM64">
            <v>388.15039904540737</v>
          </cell>
          <cell r="BN64">
            <v>487.89408157064065</v>
          </cell>
          <cell r="BO64">
            <v>591.71775386405523</v>
          </cell>
          <cell r="BP64">
            <v>656.39143611166833</v>
          </cell>
          <cell r="BQ64">
            <v>-0.70261248762922435</v>
          </cell>
          <cell r="BR64">
            <v>-27.002334330900993</v>
          </cell>
          <cell r="BS64">
            <v>-40.232803914008059</v>
          </cell>
          <cell r="BT64">
            <v>-59.342671688126757</v>
          </cell>
          <cell r="BU64">
            <v>-56.124043185253015</v>
          </cell>
          <cell r="BV64">
            <v>-48.487087218153988</v>
          </cell>
          <cell r="BW64">
            <v>-66.774932241156023</v>
          </cell>
          <cell r="BX64">
            <v>-115.30747282990393</v>
          </cell>
          <cell r="BY64">
            <v>-88.020080138183744</v>
          </cell>
          <cell r="BZ64">
            <v>28.481604939999997</v>
          </cell>
          <cell r="CA64">
            <v>33.021880260000003</v>
          </cell>
          <cell r="CB64">
            <v>32.124372000000001</v>
          </cell>
          <cell r="CC64">
            <v>131.97944430051126</v>
          </cell>
          <cell r="CD64">
            <v>93.627857199999994</v>
          </cell>
          <cell r="CE64">
            <v>38.351587100511267</v>
          </cell>
          <cell r="CF64">
            <v>40.961726827292246</v>
          </cell>
        </row>
        <row r="65">
          <cell r="G65" t="str">
            <v>Pagos de Gobierno por Tesorería</v>
          </cell>
          <cell r="L65">
            <v>737.07764827603137</v>
          </cell>
          <cell r="N65">
            <v>737.07764827603137</v>
          </cell>
          <cell r="O65">
            <v>30.094171046333337</v>
          </cell>
          <cell r="P65">
            <v>58.101267878250006</v>
          </cell>
          <cell r="Q65">
            <v>43.784005375927912</v>
          </cell>
          <cell r="R65">
            <v>60.681650563607135</v>
          </cell>
          <cell r="S65">
            <v>27.525569753600006</v>
          </cell>
          <cell r="T65">
            <v>78.137781797757199</v>
          </cell>
          <cell r="U65">
            <v>41.338865411777768</v>
          </cell>
          <cell r="V65">
            <v>81.455837502231233</v>
          </cell>
          <cell r="W65">
            <v>55.291131704666668</v>
          </cell>
          <cell r="X65">
            <v>91.961074939333315</v>
          </cell>
          <cell r="Y65">
            <v>17.176346539000001</v>
          </cell>
          <cell r="Z65">
            <v>63.657850825566527</v>
          </cell>
          <cell r="AA65">
            <v>649.205553338051</v>
          </cell>
          <cell r="AB65">
            <v>0.68491535126767444</v>
          </cell>
          <cell r="AC65" t="str">
            <v xml:space="preserve"> </v>
          </cell>
          <cell r="AD65">
            <v>0.68491535126767444</v>
          </cell>
          <cell r="AE65">
            <v>33.701909444678712</v>
          </cell>
          <cell r="AF65">
            <v>55.196141967533862</v>
          </cell>
          <cell r="AG65">
            <v>70.083727219199687</v>
          </cell>
          <cell r="AH65">
            <v>73.91212014671423</v>
          </cell>
          <cell r="AI65">
            <v>46.635437527718707</v>
          </cell>
          <cell r="AJ65">
            <v>74.9191532948835</v>
          </cell>
          <cell r="AK65">
            <v>33.701909444678712</v>
          </cell>
          <cell r="AL65">
            <v>99.743682525233297</v>
          </cell>
          <cell r="AM65">
            <v>103.82367229341455</v>
          </cell>
          <cell r="AN65">
            <v>64.673682247613073</v>
          </cell>
          <cell r="AO65">
            <v>30.745509118916949</v>
          </cell>
          <cell r="AP65">
            <v>-3.6077383983453757</v>
          </cell>
          <cell r="AQ65">
            <v>2.9051259107161442</v>
          </cell>
          <cell r="AR65">
            <v>-26.299721843271776</v>
          </cell>
          <cell r="AS65">
            <v>-13.230469583107094</v>
          </cell>
          <cell r="AT65">
            <v>-19.109867774118701</v>
          </cell>
          <cell r="AU65">
            <v>3.2186285028736989</v>
          </cell>
          <cell r="AV65">
            <v>7.6369559670990554</v>
          </cell>
          <cell r="AW65">
            <v>-18.287845023002063</v>
          </cell>
          <cell r="AX65">
            <v>-48.532540588747878</v>
          </cell>
          <cell r="AY65">
            <v>88.195438924583343</v>
          </cell>
          <cell r="AZ65">
            <v>131.97944430051126</v>
          </cell>
          <cell r="BA65">
            <v>192.66109486411841</v>
          </cell>
          <cell r="BB65">
            <v>220.18666461771841</v>
          </cell>
          <cell r="BC65">
            <v>298.32444641547562</v>
          </cell>
          <cell r="BD65">
            <v>339.66331182725338</v>
          </cell>
          <cell r="BE65">
            <v>421.11914932948463</v>
          </cell>
          <cell r="BF65">
            <v>476.4102810341513</v>
          </cell>
          <cell r="BG65">
            <v>568.37135597348458</v>
          </cell>
          <cell r="BH65">
            <v>88.898051412212567</v>
          </cell>
          <cell r="BI65">
            <v>158.98177863141225</v>
          </cell>
          <cell r="BJ65">
            <v>232.89389877812647</v>
          </cell>
          <cell r="BK65">
            <v>279.52933630584516</v>
          </cell>
          <cell r="BL65">
            <v>354.44848960072864</v>
          </cell>
          <cell r="BM65">
            <v>388.15039904540737</v>
          </cell>
          <cell r="BN65">
            <v>487.89408157064065</v>
          </cell>
          <cell r="BO65">
            <v>591.71775386405523</v>
          </cell>
          <cell r="BP65">
            <v>656.39143611166833</v>
          </cell>
          <cell r="BQ65">
            <v>-0.70261248762922435</v>
          </cell>
          <cell r="BR65">
            <v>-27.002334330900993</v>
          </cell>
          <cell r="BS65">
            <v>-40.232803914008059</v>
          </cell>
          <cell r="BT65">
            <v>-59.342671688126757</v>
          </cell>
          <cell r="BU65">
            <v>-56.124043185253015</v>
          </cell>
          <cell r="BV65">
            <v>-48.487087218153988</v>
          </cell>
          <cell r="BW65">
            <v>-66.774932241156023</v>
          </cell>
          <cell r="BX65">
            <v>-115.30747282990393</v>
          </cell>
          <cell r="BY65">
            <v>-88.020080138183744</v>
          </cell>
          <cell r="BZ65">
            <v>28.863504939999999</v>
          </cell>
          <cell r="CA65">
            <v>43.43188026</v>
          </cell>
          <cell r="CB65">
            <v>32.124372000000001</v>
          </cell>
          <cell r="CC65">
            <v>131.97944430051126</v>
          </cell>
          <cell r="CD65">
            <v>104.41975719999999</v>
          </cell>
          <cell r="CE65">
            <v>27.559687100511269</v>
          </cell>
          <cell r="CF65">
            <v>26.393172939221564</v>
          </cell>
        </row>
        <row r="66">
          <cell r="G66" t="str">
            <v>Menos Bonos Dec.4308, Ley 55 y Dec. 700</v>
          </cell>
          <cell r="L66">
            <v>-56.5</v>
          </cell>
          <cell r="N66">
            <v>-56.5</v>
          </cell>
          <cell r="AA66">
            <v>0</v>
          </cell>
          <cell r="AB66">
            <v>-5.2501547750273832E-2</v>
          </cell>
          <cell r="AC66" t="str">
            <v xml:space="preserve"> </v>
          </cell>
          <cell r="AD66">
            <v>-5.2501547750273832E-2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-0.38190000000000002</v>
          </cell>
          <cell r="CA66">
            <v>-10.41</v>
          </cell>
          <cell r="CB66">
            <v>0</v>
          </cell>
          <cell r="CC66">
            <v>0</v>
          </cell>
          <cell r="CD66">
            <v>-10.7919</v>
          </cell>
          <cell r="CE66">
            <v>10.7919</v>
          </cell>
          <cell r="CF66">
            <v>100</v>
          </cell>
        </row>
        <row r="67">
          <cell r="AX67">
            <v>0</v>
          </cell>
          <cell r="BN67">
            <v>0</v>
          </cell>
          <cell r="BO67">
            <v>0</v>
          </cell>
          <cell r="BP67">
            <v>0</v>
          </cell>
          <cell r="BW67">
            <v>0</v>
          </cell>
          <cell r="BX67">
            <v>0</v>
          </cell>
          <cell r="BY67">
            <v>0</v>
          </cell>
        </row>
        <row r="68">
          <cell r="AX68">
            <v>0</v>
          </cell>
          <cell r="BN68">
            <v>0</v>
          </cell>
          <cell r="BO68">
            <v>0</v>
          </cell>
          <cell r="BP68">
            <v>0</v>
          </cell>
          <cell r="BW68">
            <v>0</v>
          </cell>
          <cell r="BX68">
            <v>0</v>
          </cell>
          <cell r="BY68">
            <v>0</v>
          </cell>
        </row>
        <row r="69">
          <cell r="L69">
            <v>-1815.6808864698833</v>
          </cell>
          <cell r="M69">
            <v>-126.89999999999999</v>
          </cell>
          <cell r="N69">
            <v>-1942.5808864698829</v>
          </cell>
          <cell r="Q69">
            <v>-445.39502127331752</v>
          </cell>
          <cell r="R69">
            <v>-197.47139198043283</v>
          </cell>
          <cell r="S69">
            <v>-279.30859940319692</v>
          </cell>
          <cell r="T69">
            <v>216.32875682968938</v>
          </cell>
          <cell r="U69">
            <v>-98.808356011792966</v>
          </cell>
          <cell r="V69">
            <v>357.72888966002097</v>
          </cell>
          <cell r="W69">
            <v>-484.28307522222531</v>
          </cell>
          <cell r="X69">
            <v>232.22477878003292</v>
          </cell>
          <cell r="Y69">
            <v>-234.47440347146949</v>
          </cell>
          <cell r="Z69">
            <v>67.156309439434835</v>
          </cell>
          <cell r="AA69">
            <v>-1004.6721324599114</v>
          </cell>
          <cell r="AB69">
            <v>-1.6871868453143024</v>
          </cell>
          <cell r="AC69">
            <v>-0.11791940547804865</v>
          </cell>
          <cell r="AD69">
            <v>-1.8051062507923508</v>
          </cell>
          <cell r="AE69">
            <v>-342.42051332934034</v>
          </cell>
          <cell r="AF69">
            <v>406.54498249970561</v>
          </cell>
          <cell r="AG69">
            <v>-666.02484487698825</v>
          </cell>
          <cell r="AH69">
            <v>-139.50961375217958</v>
          </cell>
          <cell r="AI69">
            <v>-349.43378398148525</v>
          </cell>
          <cell r="AJ69">
            <v>139.11951925919243</v>
          </cell>
          <cell r="AK69">
            <v>-147.46399630213136</v>
          </cell>
          <cell r="AL69">
            <v>99.859936070350159</v>
          </cell>
          <cell r="AM69">
            <v>-575.21163207220479</v>
          </cell>
          <cell r="AN69">
            <v>229.40283581708059</v>
          </cell>
          <cell r="AO69">
            <v>-409.18258179056477</v>
          </cell>
          <cell r="AP69">
            <v>-54.90637721763926</v>
          </cell>
          <cell r="AQ69">
            <v>-147.58811175938035</v>
          </cell>
          <cell r="AR69">
            <v>220.62982360367073</v>
          </cell>
          <cell r="AS69">
            <v>-57.961778228253252</v>
          </cell>
          <cell r="AT69">
            <v>70.125184578288327</v>
          </cell>
          <cell r="AU69">
            <v>77.209237570496953</v>
          </cell>
          <cell r="AV69">
            <v>48.655640290338397</v>
          </cell>
          <cell r="AW69">
            <v>257.86895358967081</v>
          </cell>
          <cell r="AX69">
            <v>90.928556849979486</v>
          </cell>
          <cell r="AY69">
            <v>-148.20612437927457</v>
          </cell>
          <cell r="AZ69">
            <v>-601.56673350996152</v>
          </cell>
          <cell r="BA69">
            <v>-802.56271764178473</v>
          </cell>
          <cell r="BB69">
            <v>-1085.4142173241407</v>
          </cell>
          <cell r="BC69">
            <v>-873.8272846691325</v>
          </cell>
          <cell r="BD69">
            <v>-975.3575400406171</v>
          </cell>
          <cell r="BE69">
            <v>-620.74095300323643</v>
          </cell>
          <cell r="BF69">
            <v>-1113.4426234460498</v>
          </cell>
          <cell r="BG69">
            <v>-881.21784466601457</v>
          </cell>
          <cell r="BH69">
            <v>6.1256000615321682</v>
          </cell>
          <cell r="BI69">
            <v>-601.90037570662298</v>
          </cell>
          <cell r="BJ69">
            <v>-741.40998945880165</v>
          </cell>
          <cell r="BK69">
            <v>-1090.8437734402869</v>
          </cell>
          <cell r="BL69">
            <v>-951.72425418109469</v>
          </cell>
          <cell r="BM69">
            <v>-1099.1882504832265</v>
          </cell>
          <cell r="BN69">
            <v>-999.32831441287658</v>
          </cell>
          <cell r="BO69">
            <v>-1574.5399464850814</v>
          </cell>
          <cell r="BP69">
            <v>-1345.1371106680008</v>
          </cell>
          <cell r="BQ69">
            <v>-154.33172444080657</v>
          </cell>
          <cell r="BR69">
            <v>0.33364219666083272</v>
          </cell>
          <cell r="BS69">
            <v>-61.152728182982742</v>
          </cell>
          <cell r="BT69">
            <v>5.4295561161453136</v>
          </cell>
          <cell r="BU69">
            <v>77.8969695119618</v>
          </cell>
          <cell r="BV69">
            <v>123.83071044260976</v>
          </cell>
          <cell r="BW69">
            <v>378.58736140964015</v>
          </cell>
          <cell r="BX69">
            <v>461.09732303903161</v>
          </cell>
          <cell r="BY69">
            <v>463.91926600198622</v>
          </cell>
          <cell r="BZ69">
            <v>-223.73991493999995</v>
          </cell>
          <cell r="CA69">
            <v>204.57784495400028</v>
          </cell>
          <cell r="CB69">
            <v>-284.70977049999999</v>
          </cell>
          <cell r="CC69">
            <v>-601.56673350996152</v>
          </cell>
          <cell r="CD69">
            <v>-303.87184048600056</v>
          </cell>
          <cell r="CE69">
            <v>-297.69489302396096</v>
          </cell>
          <cell r="CF69">
            <v>97.967252427154676</v>
          </cell>
        </row>
        <row r="70">
          <cell r="AX70">
            <v>0</v>
          </cell>
          <cell r="BN70">
            <v>0</v>
          </cell>
          <cell r="BO70">
            <v>0</v>
          </cell>
        </row>
        <row r="71">
          <cell r="L71" t="e">
            <v>#REF!</v>
          </cell>
          <cell r="M71" t="e">
            <v>#REF!</v>
          </cell>
          <cell r="N71" t="e">
            <v>#REF!</v>
          </cell>
          <cell r="Q71">
            <v>404.7786453096212</v>
          </cell>
          <cell r="R71">
            <v>265.80763936931908</v>
          </cell>
          <cell r="S71">
            <v>241.58523357122994</v>
          </cell>
          <cell r="T71">
            <v>258.14069976800113</v>
          </cell>
          <cell r="U71">
            <v>246.26153916855324</v>
          </cell>
          <cell r="V71">
            <v>254.81999630365004</v>
          </cell>
          <cell r="W71">
            <v>217.43101778686668</v>
          </cell>
          <cell r="X71">
            <v>294.67137153757579</v>
          </cell>
          <cell r="Y71">
            <v>292.82296226800003</v>
          </cell>
          <cell r="Z71">
            <v>671.79916426696855</v>
          </cell>
          <cell r="AA71">
            <v>3593.7375903045527</v>
          </cell>
          <cell r="AB71" t="e">
            <v>#VALUE!</v>
          </cell>
          <cell r="AC71" t="e">
            <v>#VALUE!</v>
          </cell>
          <cell r="AD71">
            <v>2.6715333763513591</v>
          </cell>
          <cell r="AE71">
            <v>233.55099404603934</v>
          </cell>
          <cell r="AF71">
            <v>376.67698818875624</v>
          </cell>
          <cell r="AG71">
            <v>566.83263536502761</v>
          </cell>
          <cell r="AH71">
            <v>243.77043497050661</v>
          </cell>
          <cell r="AI71">
            <v>212.5075514024339</v>
          </cell>
          <cell r="AJ71">
            <v>245.09899648454331</v>
          </cell>
          <cell r="AK71">
            <v>225.82966824904469</v>
          </cell>
          <cell r="AL71">
            <v>120.99124882127424</v>
          </cell>
          <cell r="AM71">
            <v>148.21699874495661</v>
          </cell>
          <cell r="AN71">
            <v>318.21058238754068</v>
          </cell>
          <cell r="AO71">
            <v>140.61762979284902</v>
          </cell>
          <cell r="AP71">
            <v>-82.345610499372668</v>
          </cell>
          <cell r="AQ71">
            <v>-82.263050780656215</v>
          </cell>
          <cell r="AR71">
            <v>-162.05399005540642</v>
          </cell>
          <cell r="AS71">
            <v>22.037204398812463</v>
          </cell>
          <cell r="AT71">
            <v>29.077682168796031</v>
          </cell>
          <cell r="AU71">
            <v>13.041703283457821</v>
          </cell>
          <cell r="AV71">
            <v>20.431870919508555</v>
          </cell>
          <cell r="AW71">
            <v>133.8287474823758</v>
          </cell>
          <cell r="AX71">
            <v>69.214019041910063</v>
          </cell>
          <cell r="AY71">
            <v>445.61932095476669</v>
          </cell>
          <cell r="AZ71">
            <v>850.39796626438783</v>
          </cell>
          <cell r="BA71">
            <v>1116.2056056337069</v>
          </cell>
          <cell r="BB71">
            <v>1357.7908392049369</v>
          </cell>
          <cell r="BC71">
            <v>1615.9315389729379</v>
          </cell>
          <cell r="BD71">
            <v>1862.1930781414912</v>
          </cell>
          <cell r="BE71">
            <v>2117.0130744451412</v>
          </cell>
          <cell r="BF71">
            <v>2334.4440922320077</v>
          </cell>
          <cell r="BG71">
            <v>2629.1154637695831</v>
          </cell>
          <cell r="BH71">
            <v>610.22798223479549</v>
          </cell>
          <cell r="BI71">
            <v>1177.0606175998232</v>
          </cell>
          <cell r="BJ71">
            <v>1420.8310525703296</v>
          </cell>
          <cell r="BK71">
            <v>1633.3386039727634</v>
          </cell>
          <cell r="BL71">
            <v>1878.4376004573069</v>
          </cell>
          <cell r="BM71">
            <v>2104.2672687063509</v>
          </cell>
          <cell r="BN71">
            <v>2225.2585175276258</v>
          </cell>
          <cell r="BO71">
            <v>2373.4755162725824</v>
          </cell>
          <cell r="BP71">
            <v>2691.6860986601232</v>
          </cell>
          <cell r="BQ71">
            <v>-164.60866128002888</v>
          </cell>
          <cell r="BR71">
            <v>-326.66265133543533</v>
          </cell>
          <cell r="BS71">
            <v>-304.62544693662289</v>
          </cell>
          <cell r="BT71">
            <v>-275.54776476782672</v>
          </cell>
          <cell r="BU71">
            <v>-262.5060614843689</v>
          </cell>
          <cell r="BV71">
            <v>-242.07419056486026</v>
          </cell>
          <cell r="BW71">
            <v>-108.2454430824846</v>
          </cell>
          <cell r="BX71">
            <v>-39.03142404057462</v>
          </cell>
          <cell r="BY71">
            <v>-62.570634890540077</v>
          </cell>
          <cell r="BZ71" t="e">
            <v>#REF!</v>
          </cell>
          <cell r="CA71" t="e">
            <v>#REF!</v>
          </cell>
          <cell r="CB71" t="e">
            <v>#REF!</v>
          </cell>
          <cell r="CC71">
            <v>850.39796626438783</v>
          </cell>
          <cell r="CD71" t="e">
            <v>#REF!</v>
          </cell>
          <cell r="CE71" t="e">
            <v>#REF!</v>
          </cell>
          <cell r="CF71" t="e">
            <v>#REF!</v>
          </cell>
        </row>
        <row r="72">
          <cell r="E72" t="str">
            <v>Pagos de Tesorería</v>
          </cell>
          <cell r="L72">
            <v>3514.7940188775583</v>
          </cell>
          <cell r="N72">
            <v>3514.7940188775583</v>
          </cell>
          <cell r="O72">
            <v>174.4589679</v>
          </cell>
          <cell r="P72">
            <v>344.26113530559996</v>
          </cell>
          <cell r="Q72">
            <v>446.07478770851003</v>
          </cell>
          <cell r="R72">
            <v>286.61469061841001</v>
          </cell>
          <cell r="S72">
            <v>263.49508699622999</v>
          </cell>
          <cell r="T72">
            <v>288.22889391689</v>
          </cell>
          <cell r="U72">
            <v>292.79478604021995</v>
          </cell>
          <cell r="V72">
            <v>298.83532918865001</v>
          </cell>
          <cell r="W72">
            <v>278.4794187402</v>
          </cell>
          <cell r="X72">
            <v>354.03609999999998</v>
          </cell>
          <cell r="Y72">
            <v>335.36387422000001</v>
          </cell>
          <cell r="Z72">
            <v>709.13866272752421</v>
          </cell>
          <cell r="AA72">
            <v>4071.7817333622338</v>
          </cell>
          <cell r="AB72">
            <v>3.2660553276898581</v>
          </cell>
          <cell r="AC72" t="str">
            <v xml:space="preserve"> </v>
          </cell>
          <cell r="AD72">
            <v>3.2660553276898581</v>
          </cell>
          <cell r="AE72">
            <v>231.0275881636864</v>
          </cell>
          <cell r="AF72">
            <v>368.1</v>
          </cell>
          <cell r="AG72">
            <v>592.79030718091258</v>
          </cell>
          <cell r="AH72">
            <v>252.99941535282608</v>
          </cell>
          <cell r="AI72">
            <v>220.53273162984632</v>
          </cell>
          <cell r="AJ72">
            <v>288.03308634826163</v>
          </cell>
          <cell r="AK72">
            <v>271.8774886372143</v>
          </cell>
          <cell r="AL72">
            <v>226.96551584542317</v>
          </cell>
          <cell r="AM72">
            <v>234.8606634210708</v>
          </cell>
          <cell r="AN72">
            <v>369.89976459090315</v>
          </cell>
          <cell r="AO72">
            <v>247.67866217899549</v>
          </cell>
          <cell r="AP72">
            <v>-56.568620263686398</v>
          </cell>
          <cell r="AQ72">
            <v>-23.838864694400058</v>
          </cell>
          <cell r="AR72">
            <v>-146.71551947240255</v>
          </cell>
          <cell r="AS72">
            <v>33.615275265583932</v>
          </cell>
          <cell r="AT72">
            <v>42.962355366383662</v>
          </cell>
          <cell r="AU72">
            <v>0.19580756862836779</v>
          </cell>
          <cell r="AV72">
            <v>20.917297403005648</v>
          </cell>
          <cell r="AW72">
            <v>71.869813343226838</v>
          </cell>
          <cell r="AX72">
            <v>43.618755319129207</v>
          </cell>
          <cell r="AY72">
            <v>518.72010320560003</v>
          </cell>
          <cell r="AZ72">
            <v>964.79489091411006</v>
          </cell>
          <cell r="BA72">
            <v>1251.40958153252</v>
          </cell>
          <cell r="BB72">
            <v>1514.9046685287499</v>
          </cell>
          <cell r="BC72">
            <v>1803.1335624456399</v>
          </cell>
          <cell r="BD72">
            <v>2095.9283484858597</v>
          </cell>
          <cell r="BE72">
            <v>2394.7636776745098</v>
          </cell>
          <cell r="BF72">
            <v>2673.2430964147097</v>
          </cell>
          <cell r="BG72">
            <v>3027.2791964147095</v>
          </cell>
          <cell r="BH72">
            <v>599.12758816368637</v>
          </cell>
          <cell r="BI72">
            <v>1191.9178953445989</v>
          </cell>
          <cell r="BJ72">
            <v>1444.9173106974249</v>
          </cell>
          <cell r="BK72">
            <v>1665.4500423272711</v>
          </cell>
          <cell r="BL72">
            <v>1953.4831286755327</v>
          </cell>
          <cell r="BM72">
            <v>2225.3606173127469</v>
          </cell>
          <cell r="BN72">
            <v>2452.3261331581698</v>
          </cell>
          <cell r="BO72">
            <v>2687.1867965792408</v>
          </cell>
          <cell r="BP72">
            <v>3057.0865611701438</v>
          </cell>
          <cell r="BQ72">
            <v>-80.407484958086343</v>
          </cell>
          <cell r="BR72">
            <v>-227.12300443048889</v>
          </cell>
          <cell r="BS72">
            <v>-193.50772916490496</v>
          </cell>
          <cell r="BT72">
            <v>-150.54537379852127</v>
          </cell>
          <cell r="BU72">
            <v>-150.34956622989284</v>
          </cell>
          <cell r="BV72">
            <v>-129.43226882688714</v>
          </cell>
          <cell r="BW72">
            <v>-57.56245548365996</v>
          </cell>
          <cell r="BX72">
            <v>-13.943700164531037</v>
          </cell>
          <cell r="BY72">
            <v>-29.807364755434264</v>
          </cell>
          <cell r="BZ72">
            <v>134.78899999999999</v>
          </cell>
          <cell r="CA72">
            <v>242.17066299999999</v>
          </cell>
          <cell r="CB72">
            <v>403.38990000000001</v>
          </cell>
          <cell r="CC72">
            <v>964.79489091411006</v>
          </cell>
          <cell r="CD72">
            <v>780.34956299999999</v>
          </cell>
          <cell r="CE72">
            <v>184.44532791411007</v>
          </cell>
          <cell r="CF72">
            <v>23.636244147433459</v>
          </cell>
        </row>
        <row r="73">
          <cell r="E73" t="str">
            <v>Más:</v>
          </cell>
          <cell r="N73">
            <v>0</v>
          </cell>
          <cell r="O73">
            <v>6.5908008734032561E-2</v>
          </cell>
          <cell r="P73">
            <v>7.2595369806343762E-2</v>
          </cell>
          <cell r="Q73">
            <v>2.324987539434778E-2</v>
          </cell>
          <cell r="R73">
            <v>4.5977750838899697E-2</v>
          </cell>
          <cell r="S73">
            <v>0.23697525922649668</v>
          </cell>
          <cell r="T73">
            <v>1.1475324538318397E-2</v>
          </cell>
          <cell r="U73">
            <v>0.11748336283242911</v>
          </cell>
          <cell r="V73">
            <v>0.20668019247664488</v>
          </cell>
          <cell r="W73">
            <v>6.0581415522627108E-2</v>
          </cell>
          <cell r="X73">
            <v>0.15907344062985995</v>
          </cell>
          <cell r="Y73">
            <v>0</v>
          </cell>
          <cell r="Z73">
            <v>0</v>
          </cell>
          <cell r="AB73" t="str">
            <v xml:space="preserve"> </v>
          </cell>
          <cell r="AC73" t="str">
            <v xml:space="preserve"> </v>
          </cell>
          <cell r="AD73" t="str">
            <v xml:space="preserve"> 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BN73">
            <v>0</v>
          </cell>
          <cell r="BO73">
            <v>0</v>
          </cell>
        </row>
        <row r="74">
          <cell r="F74" t="str">
            <v>Pagos en el Exterior Diferente de Militares</v>
          </cell>
          <cell r="L74">
            <v>0</v>
          </cell>
          <cell r="M74">
            <v>145.19999999999999</v>
          </cell>
          <cell r="N74">
            <v>145.19999999999999</v>
          </cell>
          <cell r="O74">
            <v>2.5923078533333341</v>
          </cell>
          <cell r="P74">
            <v>2.855336565</v>
          </cell>
          <cell r="Q74">
            <v>0.91446905666666689</v>
          </cell>
          <cell r="R74">
            <v>1.8084066999999997</v>
          </cell>
          <cell r="S74">
            <v>9.3207614270000025</v>
          </cell>
          <cell r="T74">
            <v>0.45134991166666677</v>
          </cell>
          <cell r="U74">
            <v>4.6208806783333314</v>
          </cell>
          <cell r="V74">
            <v>8.1291894016666664</v>
          </cell>
          <cell r="W74">
            <v>2.3828011533333333</v>
          </cell>
          <cell r="X74">
            <v>6.256710486666667</v>
          </cell>
          <cell r="Y74">
            <v>0</v>
          </cell>
          <cell r="Z74">
            <v>0</v>
          </cell>
          <cell r="AA74">
            <v>39.332213233666671</v>
          </cell>
          <cell r="AB74" t="str">
            <v xml:space="preserve"> </v>
          </cell>
          <cell r="AC74">
            <v>0.13492433156353556</v>
          </cell>
          <cell r="AD74">
            <v>0.13492433156353556</v>
          </cell>
          <cell r="AE74">
            <v>15.65</v>
          </cell>
          <cell r="AF74">
            <v>40.5</v>
          </cell>
          <cell r="AG74">
            <v>12.904</v>
          </cell>
          <cell r="AH74">
            <v>13.2</v>
          </cell>
          <cell r="AI74">
            <v>14.2</v>
          </cell>
          <cell r="AJ74">
            <v>15.2</v>
          </cell>
          <cell r="AK74">
            <v>16.2</v>
          </cell>
          <cell r="AL74">
            <v>17.2</v>
          </cell>
          <cell r="AM74">
            <v>18.2</v>
          </cell>
          <cell r="AN74">
            <v>19.2</v>
          </cell>
          <cell r="AO74">
            <v>20.2</v>
          </cell>
          <cell r="AP74">
            <v>-13.057692146666666</v>
          </cell>
          <cell r="AQ74">
            <v>-37.644663434999998</v>
          </cell>
          <cell r="AR74">
            <v>-11.989530943333333</v>
          </cell>
          <cell r="AS74">
            <v>-11.3915933</v>
          </cell>
          <cell r="AT74">
            <v>-4.8792385729999967</v>
          </cell>
          <cell r="AU74">
            <v>-14.748650088333333</v>
          </cell>
          <cell r="AV74">
            <v>-11.579119321666667</v>
          </cell>
          <cell r="AW74">
            <v>-9.0708105983333329</v>
          </cell>
          <cell r="AX74">
            <v>-15.817198846666667</v>
          </cell>
          <cell r="AY74">
            <v>5.4476444183333346</v>
          </cell>
          <cell r="AZ74">
            <v>6.362113475000001</v>
          </cell>
          <cell r="BA74">
            <v>8.1705201750000001</v>
          </cell>
          <cell r="BB74">
            <v>17.491281602000001</v>
          </cell>
          <cell r="BC74">
            <v>17.942631513666669</v>
          </cell>
          <cell r="BD74">
            <v>22.563512192000001</v>
          </cell>
          <cell r="BE74">
            <v>30.692701593666669</v>
          </cell>
          <cell r="BF74">
            <v>33.075502747000002</v>
          </cell>
          <cell r="BG74">
            <v>39.332213233666671</v>
          </cell>
          <cell r="BH74">
            <v>56.15</v>
          </cell>
          <cell r="BI74">
            <v>69.054000000000002</v>
          </cell>
          <cell r="BJ74">
            <v>82.254000000000005</v>
          </cell>
          <cell r="BK74">
            <v>96.454000000000008</v>
          </cell>
          <cell r="BL74">
            <v>111.65400000000001</v>
          </cell>
          <cell r="BM74">
            <v>127.85400000000001</v>
          </cell>
          <cell r="BN74">
            <v>145.054</v>
          </cell>
          <cell r="BO74">
            <v>163.25399999999999</v>
          </cell>
          <cell r="BP74">
            <v>182.45399999999998</v>
          </cell>
          <cell r="BQ74">
            <v>-50.702355581666666</v>
          </cell>
          <cell r="BR74">
            <v>-62.691886525000001</v>
          </cell>
          <cell r="BS74">
            <v>-74.083479825000012</v>
          </cell>
          <cell r="BT74">
            <v>-78.962718398000007</v>
          </cell>
          <cell r="BU74">
            <v>-93.711368486333342</v>
          </cell>
          <cell r="BV74">
            <v>-105.29048780800001</v>
          </cell>
          <cell r="BW74">
            <v>-114.36129840633333</v>
          </cell>
          <cell r="BX74">
            <v>-130.17849725299999</v>
          </cell>
          <cell r="BY74">
            <v>-143.12178676633332</v>
          </cell>
          <cell r="BZ74">
            <v>1.2943359999999999</v>
          </cell>
          <cell r="CA74">
            <v>7.2988343999999987</v>
          </cell>
          <cell r="CB74">
            <v>3.3513150000000005</v>
          </cell>
          <cell r="CC74">
            <v>6.362113475000001</v>
          </cell>
          <cell r="CD74">
            <v>11.944485399999998</v>
          </cell>
          <cell r="CE74">
            <v>-5.5823719249999968</v>
          </cell>
          <cell r="CF74">
            <v>-46.735976796455361</v>
          </cell>
        </row>
        <row r="75">
          <cell r="F75" t="str">
            <v>Menos Transferencias</v>
          </cell>
          <cell r="L75">
            <v>-346.29999999999995</v>
          </cell>
          <cell r="M75">
            <v>0</v>
          </cell>
          <cell r="N75">
            <v>-346.29999999999995</v>
          </cell>
          <cell r="O75">
            <v>-11.120173399999999</v>
          </cell>
          <cell r="P75">
            <v>-29.652177999999999</v>
          </cell>
          <cell r="Q75">
            <v>-10.730986</v>
          </cell>
          <cell r="R75">
            <v>-5.4240189999999995</v>
          </cell>
          <cell r="S75">
            <v>-14.851702899999999</v>
          </cell>
          <cell r="T75">
            <v>-13.2781456</v>
          </cell>
          <cell r="U75">
            <v>-40.577399999999997</v>
          </cell>
          <cell r="V75">
            <v>-20.845372000000001</v>
          </cell>
          <cell r="W75">
            <v>-31.52</v>
          </cell>
          <cell r="X75">
            <v>-31.52</v>
          </cell>
          <cell r="Y75">
            <v>-15.52</v>
          </cell>
          <cell r="Z75">
            <v>-10.82</v>
          </cell>
          <cell r="AA75">
            <v>-235.85997690000002</v>
          </cell>
          <cell r="AB75">
            <v>-0.32179267231716502</v>
          </cell>
          <cell r="AC75" t="str">
            <v xml:space="preserve"> </v>
          </cell>
          <cell r="AD75">
            <v>-0.32179267231716502</v>
          </cell>
          <cell r="AE75">
            <v>0</v>
          </cell>
          <cell r="AF75">
            <v>-1.4073423994790084</v>
          </cell>
          <cell r="AG75">
            <v>-8.4886565217673784</v>
          </cell>
          <cell r="AH75">
            <v>-13.209656852907692</v>
          </cell>
          <cell r="AI75">
            <v>-1.1169049332947674</v>
          </cell>
          <cell r="AJ75">
            <v>-26.974367510777135</v>
          </cell>
          <cell r="AK75">
            <v>-23.559686270522533</v>
          </cell>
          <cell r="AL75">
            <v>-99.783051730031275</v>
          </cell>
          <cell r="AM75">
            <v>-67.327521146702423</v>
          </cell>
          <cell r="AN75">
            <v>-33.373038673950695</v>
          </cell>
          <cell r="AO75">
            <v>-35.530150621440647</v>
          </cell>
          <cell r="AP75">
            <v>-11.120173399999999</v>
          </cell>
          <cell r="AQ75">
            <v>-28.24483560052099</v>
          </cell>
          <cell r="AR75">
            <v>-2.2423294782326213</v>
          </cell>
          <cell r="AS75">
            <v>7.7856378529076924</v>
          </cell>
          <cell r="AT75">
            <v>-13.734797966705232</v>
          </cell>
          <cell r="AU75">
            <v>13.696221910777135</v>
          </cell>
          <cell r="AV75">
            <v>-17.017713729477464</v>
          </cell>
          <cell r="AW75">
            <v>78.937679730031277</v>
          </cell>
          <cell r="AX75">
            <v>35.807521146702427</v>
          </cell>
          <cell r="AY75">
            <v>-40.772351400000005</v>
          </cell>
          <cell r="AZ75">
            <v>-51.503337399999999</v>
          </cell>
          <cell r="BA75">
            <v>-56.927356400000001</v>
          </cell>
          <cell r="BB75">
            <v>-71.7790593</v>
          </cell>
          <cell r="BC75">
            <v>-85.057204900000002</v>
          </cell>
          <cell r="BD75">
            <v>-125.6346049</v>
          </cell>
          <cell r="BE75">
            <v>-146.4799769</v>
          </cell>
          <cell r="BF75">
            <v>-177.99997689999998</v>
          </cell>
          <cell r="BG75">
            <v>-209.51997689999999</v>
          </cell>
          <cell r="BH75">
            <v>-1.4073423994790084</v>
          </cell>
          <cell r="BI75">
            <v>-9.8959989212463881</v>
          </cell>
          <cell r="BJ75">
            <v>-23.10565577415408</v>
          </cell>
          <cell r="BK75">
            <v>-24.222560707448849</v>
          </cell>
          <cell r="BL75">
            <v>-51.196928218225978</v>
          </cell>
          <cell r="BM75">
            <v>-74.756614488748511</v>
          </cell>
          <cell r="BN75">
            <v>-174.53966621877979</v>
          </cell>
          <cell r="BO75">
            <v>-241.86718736548221</v>
          </cell>
          <cell r="BP75">
            <v>-275.24022603943291</v>
          </cell>
          <cell r="BQ75">
            <v>-39.365009000520992</v>
          </cell>
          <cell r="BR75">
            <v>-41.607338478753611</v>
          </cell>
          <cell r="BS75">
            <v>-33.821700625845921</v>
          </cell>
          <cell r="BT75">
            <v>-47.556498592551151</v>
          </cell>
          <cell r="BU75">
            <v>-33.860276681774018</v>
          </cell>
          <cell r="BV75">
            <v>-50.877990411251474</v>
          </cell>
          <cell r="BW75">
            <v>28.059689318779789</v>
          </cell>
          <cell r="BX75">
            <v>63.867210465482231</v>
          </cell>
          <cell r="BY75">
            <v>65.720249139432923</v>
          </cell>
          <cell r="BZ75">
            <v>-5.0979999999999999</v>
          </cell>
          <cell r="CA75">
            <v>-1.7290000000000001</v>
          </cell>
          <cell r="CB75">
            <v>-32.038000000000004</v>
          </cell>
          <cell r="CC75">
            <v>-51.503337399999999</v>
          </cell>
          <cell r="CD75">
            <v>-38.865000000000002</v>
          </cell>
          <cell r="CE75">
            <v>-12.638337399999998</v>
          </cell>
          <cell r="CF75">
            <v>32.518557571079377</v>
          </cell>
        </row>
        <row r="76">
          <cell r="G76" t="str">
            <v>Subsidio Tarifas Eléctricas</v>
          </cell>
          <cell r="L76">
            <v>-97.1</v>
          </cell>
          <cell r="N76">
            <v>-97.1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-27</v>
          </cell>
          <cell r="V76">
            <v>-10.054</v>
          </cell>
          <cell r="W76">
            <v>-27</v>
          </cell>
          <cell r="X76">
            <v>-27</v>
          </cell>
          <cell r="Y76">
            <v>-6</v>
          </cell>
          <cell r="Z76">
            <v>0</v>
          </cell>
          <cell r="AA76">
            <v>-97.054000000000002</v>
          </cell>
          <cell r="AB76">
            <v>-9.0228323655780332E-2</v>
          </cell>
          <cell r="AC76" t="str">
            <v xml:space="preserve"> </v>
          </cell>
          <cell r="AD76">
            <v>-9.0228323655780332E-2</v>
          </cell>
          <cell r="AE76">
            <v>0</v>
          </cell>
          <cell r="AF76">
            <v>-1.398905882451426</v>
          </cell>
          <cell r="AG76">
            <v>-8.3462902969269273</v>
          </cell>
          <cell r="AH76">
            <v>-0.29018558979381703</v>
          </cell>
          <cell r="AI76">
            <v>-0.1804515432331299</v>
          </cell>
          <cell r="AJ76">
            <v>-26.186607733326635</v>
          </cell>
          <cell r="AK76">
            <v>-7.3156031040458071E-3</v>
          </cell>
          <cell r="AL76">
            <v>-26.010220414040198</v>
          </cell>
          <cell r="AM76">
            <v>-34.680022937123816</v>
          </cell>
          <cell r="AN76">
            <v>0</v>
          </cell>
          <cell r="AO76">
            <v>0</v>
          </cell>
          <cell r="AP76">
            <v>0</v>
          </cell>
          <cell r="AQ76">
            <v>1.398905882451426</v>
          </cell>
          <cell r="AR76">
            <v>8.3462902969269273</v>
          </cell>
          <cell r="AS76">
            <v>0.29018558979381703</v>
          </cell>
          <cell r="AT76">
            <v>0.1804515432331299</v>
          </cell>
          <cell r="AU76">
            <v>26.186607733326635</v>
          </cell>
          <cell r="AV76">
            <v>-26.992684396895953</v>
          </cell>
          <cell r="AW76">
            <v>15.956220414040198</v>
          </cell>
          <cell r="AX76">
            <v>7.680022937123816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-27</v>
          </cell>
          <cell r="BE76">
            <v>-37.054000000000002</v>
          </cell>
          <cell r="BF76">
            <v>-64.054000000000002</v>
          </cell>
          <cell r="BG76">
            <v>-91.054000000000002</v>
          </cell>
          <cell r="BH76">
            <v>-1.398905882451426</v>
          </cell>
          <cell r="BI76">
            <v>-9.7451961793783539</v>
          </cell>
          <cell r="BJ76">
            <v>-10.035381769172171</v>
          </cell>
          <cell r="BK76">
            <v>-10.2158333124053</v>
          </cell>
          <cell r="BL76">
            <v>-36.402441045731933</v>
          </cell>
          <cell r="BM76">
            <v>-36.40975664883598</v>
          </cell>
          <cell r="BN76">
            <v>-62.419977062876178</v>
          </cell>
          <cell r="BO76">
            <v>-97.1</v>
          </cell>
          <cell r="BP76">
            <v>-97.1</v>
          </cell>
          <cell r="BQ76">
            <v>1.398905882451426</v>
          </cell>
          <cell r="BR76">
            <v>9.7451961793783539</v>
          </cell>
          <cell r="BS76">
            <v>10.035381769172171</v>
          </cell>
          <cell r="BT76">
            <v>10.2158333124053</v>
          </cell>
          <cell r="BU76">
            <v>36.402441045731933</v>
          </cell>
          <cell r="BV76">
            <v>9.4097566488359803</v>
          </cell>
          <cell r="BW76">
            <v>25.365977062876176</v>
          </cell>
          <cell r="BX76">
            <v>33.045999999999992</v>
          </cell>
          <cell r="BY76">
            <v>6.0459999999999923</v>
          </cell>
          <cell r="BZ76">
            <v>0</v>
          </cell>
          <cell r="CA76">
            <v>-1.7210000000000001</v>
          </cell>
          <cell r="CB76">
            <v>-10.268000000000001</v>
          </cell>
          <cell r="CC76">
            <v>0</v>
          </cell>
          <cell r="CD76">
            <v>-11.989000000000001</v>
          </cell>
          <cell r="CE76">
            <v>11.989000000000001</v>
          </cell>
          <cell r="CF76">
            <v>-100</v>
          </cell>
        </row>
        <row r="77">
          <cell r="G77" t="str">
            <v>Fosga</v>
          </cell>
          <cell r="L77">
            <v>0</v>
          </cell>
          <cell r="N77">
            <v>0</v>
          </cell>
          <cell r="O77">
            <v>0</v>
          </cell>
          <cell r="P77">
            <v>-12.5</v>
          </cell>
          <cell r="Q77">
            <v>-3.8</v>
          </cell>
          <cell r="R77">
            <v>-4.87</v>
          </cell>
          <cell r="S77">
            <v>-5.7</v>
          </cell>
          <cell r="T77">
            <v>-7.2160000000000002</v>
          </cell>
          <cell r="U77">
            <v>-4.5199999999999996</v>
          </cell>
          <cell r="V77">
            <v>-3</v>
          </cell>
          <cell r="W77">
            <v>-4.5199999999999996</v>
          </cell>
          <cell r="X77">
            <v>-4.5199999999999996</v>
          </cell>
          <cell r="Y77">
            <v>-9.52</v>
          </cell>
          <cell r="Z77">
            <v>-10.82</v>
          </cell>
          <cell r="AA77">
            <v>-70.98599999999999</v>
          </cell>
          <cell r="AB77" t="str">
            <v xml:space="preserve"> </v>
          </cell>
          <cell r="AC77" t="str">
            <v xml:space="preserve"> </v>
          </cell>
          <cell r="AD77" t="str">
            <v xml:space="preserve"> 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-12.5</v>
          </cell>
          <cell r="AR77">
            <v>-3.8</v>
          </cell>
          <cell r="AS77">
            <v>-4.87</v>
          </cell>
          <cell r="AT77">
            <v>-5.7</v>
          </cell>
          <cell r="AU77">
            <v>-7.2160000000000002</v>
          </cell>
          <cell r="AV77">
            <v>-4.5199999999999996</v>
          </cell>
          <cell r="AW77">
            <v>-3</v>
          </cell>
          <cell r="AX77">
            <v>-4.5199999999999996</v>
          </cell>
          <cell r="AY77">
            <v>-12.5</v>
          </cell>
          <cell r="AZ77">
            <v>-16.3</v>
          </cell>
          <cell r="BA77">
            <v>-21.17</v>
          </cell>
          <cell r="BB77">
            <v>-26.87</v>
          </cell>
          <cell r="BC77">
            <v>-34.085999999999999</v>
          </cell>
          <cell r="BD77">
            <v>-38.605999999999995</v>
          </cell>
          <cell r="BE77">
            <v>-41.605999999999995</v>
          </cell>
          <cell r="BF77">
            <v>-46.125999999999991</v>
          </cell>
          <cell r="BG77">
            <v>-50.645999999999987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-12.5</v>
          </cell>
          <cell r="BR77">
            <v>-16.3</v>
          </cell>
          <cell r="BS77">
            <v>-21.17</v>
          </cell>
          <cell r="BT77">
            <v>-26.87</v>
          </cell>
          <cell r="BU77">
            <v>-34.085999999999999</v>
          </cell>
          <cell r="BV77">
            <v>-38.605999999999995</v>
          </cell>
          <cell r="BW77">
            <v>-41.605999999999995</v>
          </cell>
          <cell r="BX77">
            <v>-46.125999999999991</v>
          </cell>
          <cell r="BY77">
            <v>-50.645999999999987</v>
          </cell>
          <cell r="BZ77">
            <v>0</v>
          </cell>
          <cell r="CA77">
            <v>0</v>
          </cell>
          <cell r="CB77">
            <v>-20.8</v>
          </cell>
          <cell r="CC77">
            <v>-16.3</v>
          </cell>
          <cell r="CD77">
            <v>-20.8</v>
          </cell>
          <cell r="CE77">
            <v>4.5</v>
          </cell>
          <cell r="CF77">
            <v>21.634615384615383</v>
          </cell>
        </row>
        <row r="78">
          <cell r="G78" t="str">
            <v>Ancianos Indigentes</v>
          </cell>
          <cell r="L78">
            <v>-29</v>
          </cell>
          <cell r="N78">
            <v>-29</v>
          </cell>
          <cell r="O78">
            <v>-1.8348734</v>
          </cell>
          <cell r="P78">
            <v>-5.9269780000000001</v>
          </cell>
          <cell r="Q78">
            <v>-2.8377759999999999</v>
          </cell>
          <cell r="R78">
            <v>-0.37401899999999999</v>
          </cell>
          <cell r="S78">
            <v>-4.4152029000000006</v>
          </cell>
          <cell r="T78">
            <v>-1.4326456000000001</v>
          </cell>
          <cell r="U78">
            <v>-0.22790000000000002</v>
          </cell>
          <cell r="V78">
            <v>-7.6561999999999991E-2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-17.125956900000002</v>
          </cell>
          <cell r="AB78">
            <v>-2.6947697075361789E-2</v>
          </cell>
          <cell r="AC78" t="str">
            <v xml:space="preserve"> </v>
          </cell>
          <cell r="AD78">
            <v>-2.6947697075361789E-2</v>
          </cell>
          <cell r="AE78">
            <v>0</v>
          </cell>
          <cell r="AF78">
            <v>-8.4365170275823194E-3</v>
          </cell>
          <cell r="AG78">
            <v>-0.14236622484045164</v>
          </cell>
          <cell r="AH78">
            <v>-12.919471263113875</v>
          </cell>
          <cell r="AI78">
            <v>-0.93645339006163753</v>
          </cell>
          <cell r="AJ78">
            <v>-0.78775977745049908</v>
          </cell>
          <cell r="AK78">
            <v>-0.33851524573174058</v>
          </cell>
          <cell r="AL78">
            <v>-1.6440662557501047</v>
          </cell>
          <cell r="AM78">
            <v>-1.4331533300605466</v>
          </cell>
          <cell r="AN78">
            <v>-2.1586937944326263</v>
          </cell>
          <cell r="AO78">
            <v>-4.3158057419225804</v>
          </cell>
          <cell r="AP78">
            <v>-1.8348734</v>
          </cell>
          <cell r="AQ78">
            <v>-5.9185414829724179</v>
          </cell>
          <cell r="AR78">
            <v>-2.6954097751595483</v>
          </cell>
          <cell r="AS78">
            <v>12.545452263113875</v>
          </cell>
          <cell r="AT78">
            <v>-3.4787495099383632</v>
          </cell>
          <cell r="AU78">
            <v>-0.644885822549501</v>
          </cell>
          <cell r="AV78">
            <v>0.11061524573174056</v>
          </cell>
          <cell r="AW78">
            <v>1.5675042557501047</v>
          </cell>
          <cell r="AX78">
            <v>1.4331533300605466</v>
          </cell>
          <cell r="AY78">
            <v>-7.7618514000000003</v>
          </cell>
          <cell r="AZ78">
            <v>-10.599627399999999</v>
          </cell>
          <cell r="BA78">
            <v>-10.9736464</v>
          </cell>
          <cell r="BB78">
            <v>-15.3888493</v>
          </cell>
          <cell r="BC78">
            <v>-16.821494900000001</v>
          </cell>
          <cell r="BD78">
            <v>-17.049394900000003</v>
          </cell>
          <cell r="BE78">
            <v>-17.125956900000002</v>
          </cell>
          <cell r="BF78">
            <v>-17.125956900000002</v>
          </cell>
          <cell r="BG78">
            <v>-17.125956900000002</v>
          </cell>
          <cell r="BH78">
            <v>-8.4365170275823194E-3</v>
          </cell>
          <cell r="BI78">
            <v>-0.15080274186803397</v>
          </cell>
          <cell r="BJ78">
            <v>-13.070274004981909</v>
          </cell>
          <cell r="BK78">
            <v>-14.006727395043548</v>
          </cell>
          <cell r="BL78">
            <v>-14.794487172494048</v>
          </cell>
          <cell r="BM78">
            <v>-15.133002418225788</v>
          </cell>
          <cell r="BN78">
            <v>-16.777068673975894</v>
          </cell>
          <cell r="BO78">
            <v>-18.210222004036439</v>
          </cell>
          <cell r="BP78">
            <v>-20.368915798469065</v>
          </cell>
          <cell r="BQ78">
            <v>-7.7534148829724181</v>
          </cell>
          <cell r="BR78">
            <v>-10.448824658131965</v>
          </cell>
          <cell r="BS78">
            <v>2.0966276049819097</v>
          </cell>
          <cell r="BT78">
            <v>-1.3821219049564526</v>
          </cell>
          <cell r="BU78">
            <v>-2.0270077275059535</v>
          </cell>
          <cell r="BV78">
            <v>-1.9163924817742153</v>
          </cell>
          <cell r="BW78">
            <v>-0.34888822602410841</v>
          </cell>
          <cell r="BX78">
            <v>1.0842651040364366</v>
          </cell>
          <cell r="BY78">
            <v>3.2429588984690625</v>
          </cell>
          <cell r="BZ78">
            <v>0</v>
          </cell>
          <cell r="CA78">
            <v>-8.0000000000000002E-3</v>
          </cell>
          <cell r="CB78">
            <v>-0.13500000000000001</v>
          </cell>
          <cell r="CC78">
            <v>-10.599627399999999</v>
          </cell>
          <cell r="CD78">
            <v>-0.14300000000000002</v>
          </cell>
          <cell r="CE78">
            <v>-10.456627399999999</v>
          </cell>
          <cell r="CF78">
            <v>40.063566076461399</v>
          </cell>
        </row>
        <row r="79">
          <cell r="G79" t="str">
            <v>Fondo Solidaridad Pensional</v>
          </cell>
          <cell r="L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 t="str">
            <v xml:space="preserve"> </v>
          </cell>
          <cell r="AC79" t="str">
            <v xml:space="preserve"> </v>
          </cell>
          <cell r="AD79" t="str">
            <v xml:space="preserve"> 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-5.0979999999999999</v>
          </cell>
          <cell r="CA79">
            <v>0</v>
          </cell>
          <cell r="CB79">
            <v>-0.83499999999999996</v>
          </cell>
          <cell r="CC79">
            <v>0</v>
          </cell>
          <cell r="CD79">
            <v>-5.9329999999999998</v>
          </cell>
          <cell r="CE79">
            <v>5.9329999999999998</v>
          </cell>
          <cell r="CF79">
            <v>100</v>
          </cell>
        </row>
        <row r="80">
          <cell r="G80" t="str">
            <v>Fondo Compensación Educativa</v>
          </cell>
          <cell r="L80">
            <v>-220.2</v>
          </cell>
          <cell r="N80">
            <v>-220.2</v>
          </cell>
          <cell r="O80">
            <v>-9.2852999999999994</v>
          </cell>
          <cell r="P80">
            <v>-11.225200000000001</v>
          </cell>
          <cell r="Q80">
            <v>-4.09321</v>
          </cell>
          <cell r="R80">
            <v>-0.18</v>
          </cell>
          <cell r="S80">
            <v>-4.7365000000000004</v>
          </cell>
          <cell r="T80">
            <v>-4.6295000000000002</v>
          </cell>
          <cell r="U80">
            <v>-8.8294999999999995</v>
          </cell>
          <cell r="V80">
            <v>-7.7148100000000008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-50.694019999999995</v>
          </cell>
          <cell r="AB80">
            <v>-0.20461665158602299</v>
          </cell>
          <cell r="AC80" t="str">
            <v xml:space="preserve"> </v>
          </cell>
          <cell r="AD80">
            <v>-0.20461665158602299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-23.213855421686748</v>
          </cell>
          <cell r="AL80">
            <v>-72.128765060240966</v>
          </cell>
          <cell r="AM80">
            <v>-31.214344879518066</v>
          </cell>
          <cell r="AN80">
            <v>-31.214344879518066</v>
          </cell>
          <cell r="AO80">
            <v>-31.214344879518066</v>
          </cell>
          <cell r="AP80">
            <v>-9.2852999999999994</v>
          </cell>
          <cell r="AQ80">
            <v>-11.225200000000001</v>
          </cell>
          <cell r="AR80">
            <v>-4.09321</v>
          </cell>
          <cell r="AS80">
            <v>-0.18</v>
          </cell>
          <cell r="AT80">
            <v>-4.7365000000000004</v>
          </cell>
          <cell r="AU80">
            <v>-4.6295000000000002</v>
          </cell>
          <cell r="AV80">
            <v>14.384355421686749</v>
          </cell>
          <cell r="AW80">
            <v>64.413955060240966</v>
          </cell>
          <cell r="AX80">
            <v>31.214344879518066</v>
          </cell>
          <cell r="AY80">
            <v>-20.5105</v>
          </cell>
          <cell r="AZ80">
            <v>-24.60371</v>
          </cell>
          <cell r="BA80">
            <v>-24.783709999999999</v>
          </cell>
          <cell r="BB80">
            <v>-29.520209999999999</v>
          </cell>
          <cell r="BC80">
            <v>-34.149709999999999</v>
          </cell>
          <cell r="BD80">
            <v>-42.979209999999995</v>
          </cell>
          <cell r="BE80">
            <v>-50.694019999999995</v>
          </cell>
          <cell r="BF80">
            <v>-50.694019999999995</v>
          </cell>
          <cell r="BG80">
            <v>-50.694019999999995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-23.213855421686748</v>
          </cell>
          <cell r="BN80">
            <v>-95.34262048192771</v>
          </cell>
          <cell r="BO80">
            <v>-126.55696536144578</v>
          </cell>
          <cell r="BP80">
            <v>-157.77131024096383</v>
          </cell>
          <cell r="BQ80">
            <v>-20.5105</v>
          </cell>
          <cell r="BR80">
            <v>-24.60371</v>
          </cell>
          <cell r="BS80">
            <v>-24.783709999999999</v>
          </cell>
          <cell r="BT80">
            <v>-29.520209999999999</v>
          </cell>
          <cell r="BU80">
            <v>-34.149709999999999</v>
          </cell>
          <cell r="BV80">
            <v>-19.765354578313246</v>
          </cell>
          <cell r="BW80">
            <v>44.648600481927716</v>
          </cell>
          <cell r="BX80">
            <v>75.862945361445782</v>
          </cell>
          <cell r="BY80">
            <v>107.07729024096383</v>
          </cell>
          <cell r="BZ80">
            <v>0</v>
          </cell>
          <cell r="CA80">
            <v>0</v>
          </cell>
          <cell r="CB80">
            <v>0</v>
          </cell>
          <cell r="CC80">
            <v>-24.60371</v>
          </cell>
          <cell r="CD80">
            <v>0</v>
          </cell>
          <cell r="CE80">
            <v>-24.60371</v>
          </cell>
          <cell r="CF80" t="str">
            <v xml:space="preserve">n.a. </v>
          </cell>
        </row>
        <row r="81">
          <cell r="F81" t="str">
            <v>Menos Gastos Generales Equipo Militar CSF</v>
          </cell>
          <cell r="L81">
            <v>-345.9</v>
          </cell>
          <cell r="N81">
            <v>-345.9</v>
          </cell>
          <cell r="O81">
            <v>-1.4947000000000001</v>
          </cell>
          <cell r="P81">
            <v>-7.1885000000000003</v>
          </cell>
          <cell r="Q81">
            <v>-5.5836000000000006</v>
          </cell>
          <cell r="R81">
            <v>-9.1050000000000004</v>
          </cell>
          <cell r="S81">
            <v>-9.4905000000000008</v>
          </cell>
          <cell r="T81">
            <v>-10.8744</v>
          </cell>
          <cell r="U81">
            <v>-5.8631000000000002</v>
          </cell>
          <cell r="V81">
            <v>-28.824999999999999</v>
          </cell>
          <cell r="W81">
            <v>-28.824999999999999</v>
          </cell>
          <cell r="X81">
            <v>-28.824999999999999</v>
          </cell>
          <cell r="Y81">
            <v>-28.824999999999999</v>
          </cell>
          <cell r="Z81">
            <v>-28.824999999999999</v>
          </cell>
          <cell r="AA81">
            <v>-193.72479999999999</v>
          </cell>
          <cell r="AB81">
            <v>-0.32142097994371183</v>
          </cell>
          <cell r="AC81" t="str">
            <v xml:space="preserve"> </v>
          </cell>
          <cell r="AD81">
            <v>-0.32142097994371183</v>
          </cell>
          <cell r="AE81">
            <v>-0.38659411764705881</v>
          </cell>
          <cell r="AF81">
            <v>-29.059669411764705</v>
          </cell>
          <cell r="AG81">
            <v>-6.7430152941176473</v>
          </cell>
          <cell r="AH81">
            <v>-6.4093235294117639</v>
          </cell>
          <cell r="AI81">
            <v>-12.415775294117648</v>
          </cell>
          <cell r="AJ81">
            <v>-22.467222352941175</v>
          </cell>
          <cell r="AK81">
            <v>-29.995634117647054</v>
          </cell>
          <cell r="AL81">
            <v>-14.698715294117646</v>
          </cell>
          <cell r="AM81">
            <v>-28.823643529411765</v>
          </cell>
          <cell r="AN81">
            <v>-28.823643529411765</v>
          </cell>
          <cell r="AO81">
            <v>-83.038381764705875</v>
          </cell>
          <cell r="AP81">
            <v>-1.1081058823529413</v>
          </cell>
          <cell r="AQ81">
            <v>21.871169411764704</v>
          </cell>
          <cell r="AR81">
            <v>1.1594152941176468</v>
          </cell>
          <cell r="AS81">
            <v>-2.6956764705882366</v>
          </cell>
          <cell r="AT81">
            <v>2.9252752941176468</v>
          </cell>
          <cell r="AU81">
            <v>11.592822352941175</v>
          </cell>
          <cell r="AV81">
            <v>24.132534117647054</v>
          </cell>
          <cell r="AW81">
            <v>-14.126284705882354</v>
          </cell>
          <cell r="AX81">
            <v>-1.3564705882345152E-3</v>
          </cell>
          <cell r="AY81">
            <v>-8.6832000000000011</v>
          </cell>
          <cell r="AZ81">
            <v>-14.266800000000002</v>
          </cell>
          <cell r="BA81">
            <v>-23.3718</v>
          </cell>
          <cell r="BB81">
            <v>-32.862300000000005</v>
          </cell>
          <cell r="BC81">
            <v>-43.736700000000006</v>
          </cell>
          <cell r="BD81">
            <v>-49.599800000000009</v>
          </cell>
          <cell r="BE81">
            <v>-78.424800000000005</v>
          </cell>
          <cell r="BF81">
            <v>-107.24980000000001</v>
          </cell>
          <cell r="BG81">
            <v>-136.07480000000001</v>
          </cell>
          <cell r="BH81">
            <v>-29.446263529411763</v>
          </cell>
          <cell r="BI81">
            <v>-36.189278823529406</v>
          </cell>
          <cell r="BJ81">
            <v>-42.598602352941171</v>
          </cell>
          <cell r="BK81">
            <v>-55.014377647058822</v>
          </cell>
          <cell r="BL81">
            <v>-77.4816</v>
          </cell>
          <cell r="BM81">
            <v>-107.47723411764706</v>
          </cell>
          <cell r="BN81">
            <v>-122.17594941176471</v>
          </cell>
          <cell r="BO81">
            <v>-150.99959294117647</v>
          </cell>
          <cell r="BP81">
            <v>-179.82323647058823</v>
          </cell>
          <cell r="BQ81">
            <v>20.76306352941176</v>
          </cell>
          <cell r="BR81">
            <v>21.922478823529403</v>
          </cell>
          <cell r="BS81">
            <v>19.226802352941171</v>
          </cell>
          <cell r="BT81">
            <v>22.152077647058817</v>
          </cell>
          <cell r="BU81">
            <v>33.744899999999994</v>
          </cell>
          <cell r="BV81">
            <v>57.877434117647049</v>
          </cell>
          <cell r="BW81">
            <v>43.7511494117647</v>
          </cell>
          <cell r="BX81">
            <v>43.749792941176466</v>
          </cell>
          <cell r="BY81">
            <v>43.748436470588217</v>
          </cell>
          <cell r="BZ81">
            <v>-9.5000000000000001E-2</v>
          </cell>
          <cell r="CA81">
            <v>-7.141</v>
          </cell>
          <cell r="CB81">
            <v>-1.657</v>
          </cell>
          <cell r="CC81">
            <v>-14.266800000000002</v>
          </cell>
          <cell r="CD81">
            <v>-8.8930000000000007</v>
          </cell>
          <cell r="CE81">
            <v>-5.373800000000001</v>
          </cell>
          <cell r="CF81">
            <v>60.427302372652662</v>
          </cell>
        </row>
        <row r="82">
          <cell r="F82" t="str">
            <v>Menos Préstamos Presupuestales CSF</v>
          </cell>
          <cell r="L82">
            <v>-92.8</v>
          </cell>
          <cell r="N82">
            <v>-92.8</v>
          </cell>
          <cell r="O82">
            <v>-13.231018806666667</v>
          </cell>
          <cell r="P82">
            <v>-15.8618564625</v>
          </cell>
          <cell r="Q82">
            <v>-25.896025455555556</v>
          </cell>
          <cell r="R82">
            <v>-8.0864389490909101</v>
          </cell>
          <cell r="S82">
            <v>-6.8884119520000011</v>
          </cell>
          <cell r="T82">
            <v>-6.3869984605555548</v>
          </cell>
          <cell r="U82">
            <v>-4.7136275499999991</v>
          </cell>
          <cell r="V82">
            <v>-2.4741502866666671</v>
          </cell>
          <cell r="W82">
            <v>-3.0862021066666667</v>
          </cell>
          <cell r="X82">
            <v>-5.2764389490909096</v>
          </cell>
          <cell r="Y82">
            <v>1.8040880479999979</v>
          </cell>
          <cell r="Z82">
            <v>2.3055015394444442</v>
          </cell>
          <cell r="AA82">
            <v>-87.791579391348506</v>
          </cell>
          <cell r="AB82">
            <v>-8.6232630641157729E-2</v>
          </cell>
          <cell r="AC82" t="str">
            <v xml:space="preserve"> </v>
          </cell>
          <cell r="AD82">
            <v>-8.6232630641157729E-2</v>
          </cell>
          <cell r="AE82">
            <v>-12.74</v>
          </cell>
          <cell r="AF82">
            <v>-1.456</v>
          </cell>
          <cell r="AG82">
            <v>-23.63</v>
          </cell>
          <cell r="AH82">
            <v>-2.81</v>
          </cell>
          <cell r="AI82">
            <v>-8.692499999999999</v>
          </cell>
          <cell r="AJ82">
            <v>-8.692499999999999</v>
          </cell>
          <cell r="AK82">
            <v>-8.692499999999999</v>
          </cell>
          <cell r="AL82">
            <v>-8.692499999999999</v>
          </cell>
          <cell r="AM82">
            <v>-8.692499999999999</v>
          </cell>
          <cell r="AN82">
            <v>-8.692499999999999</v>
          </cell>
          <cell r="AO82">
            <v>-8.692499999999999</v>
          </cell>
          <cell r="AP82">
            <v>-0.49101880666666631</v>
          </cell>
          <cell r="AQ82">
            <v>-14.405856462500001</v>
          </cell>
          <cell r="AR82">
            <v>-2.2660254555555568</v>
          </cell>
          <cell r="AS82">
            <v>-5.2764389490909096</v>
          </cell>
          <cell r="AT82">
            <v>1.8040880479999979</v>
          </cell>
          <cell r="AU82">
            <v>2.3055015394444442</v>
          </cell>
          <cell r="AV82">
            <v>3.9788724499999999</v>
          </cell>
          <cell r="AW82">
            <v>6.2183497133333319</v>
          </cell>
          <cell r="AX82">
            <v>5.6062978933333323</v>
          </cell>
          <cell r="AY82">
            <v>-29.092875269166669</v>
          </cell>
          <cell r="AZ82">
            <v>-54.988900724722228</v>
          </cell>
          <cell r="BA82">
            <v>-63.07533967381314</v>
          </cell>
          <cell r="BB82">
            <v>-69.963751625813146</v>
          </cell>
          <cell r="BC82">
            <v>-76.350750086368706</v>
          </cell>
          <cell r="BD82">
            <v>-81.064377636368704</v>
          </cell>
          <cell r="BE82">
            <v>-83.538527923035375</v>
          </cell>
          <cell r="BF82">
            <v>-86.624730029702036</v>
          </cell>
          <cell r="BG82">
            <v>-91.901168978792953</v>
          </cell>
          <cell r="BH82">
            <v>-14.196</v>
          </cell>
          <cell r="BI82">
            <v>-37.826000000000001</v>
          </cell>
          <cell r="BJ82">
            <v>-40.636000000000003</v>
          </cell>
          <cell r="BK82">
            <v>-49.328500000000005</v>
          </cell>
          <cell r="BL82">
            <v>-58.021000000000001</v>
          </cell>
          <cell r="BM82">
            <v>-66.713499999999996</v>
          </cell>
          <cell r="BN82">
            <v>-75.405999999999992</v>
          </cell>
          <cell r="BO82">
            <v>-84.098499999999987</v>
          </cell>
          <cell r="BP82">
            <v>-92.790999999999983</v>
          </cell>
          <cell r="BQ82">
            <v>-14.896875269166669</v>
          </cell>
          <cell r="BR82">
            <v>-17.162900724722228</v>
          </cell>
          <cell r="BS82">
            <v>-22.439339673813137</v>
          </cell>
          <cell r="BT82">
            <v>-20.63525162581314</v>
          </cell>
          <cell r="BU82">
            <v>-18.329750086368705</v>
          </cell>
          <cell r="BV82">
            <v>-14.350877636368708</v>
          </cell>
          <cell r="BW82">
            <v>-8.1325279230353829</v>
          </cell>
          <cell r="BX82">
            <v>-2.5262300297020488</v>
          </cell>
          <cell r="BY82">
            <v>0.88983102120702995</v>
          </cell>
          <cell r="BZ82">
            <v>0</v>
          </cell>
          <cell r="CA82">
            <v>0</v>
          </cell>
          <cell r="CB82">
            <v>-13.54111</v>
          </cell>
          <cell r="CC82">
            <v>-54.988900724722228</v>
          </cell>
          <cell r="CD82">
            <v>-13.54111</v>
          </cell>
          <cell r="CE82">
            <v>-41.447790724722225</v>
          </cell>
          <cell r="CF82">
            <v>-306.08857563908884</v>
          </cell>
        </row>
        <row r="83">
          <cell r="AX83">
            <v>0</v>
          </cell>
          <cell r="BN83">
            <v>0</v>
          </cell>
          <cell r="BO83">
            <v>0</v>
          </cell>
        </row>
        <row r="84">
          <cell r="L84" t="e">
            <v>#REF!</v>
          </cell>
          <cell r="M84" t="e">
            <v>#REF!</v>
          </cell>
          <cell r="N84" t="e">
            <v>#REF!</v>
          </cell>
          <cell r="Q84">
            <v>1967.561798502649</v>
          </cell>
          <cell r="R84">
            <v>1601.3593586210206</v>
          </cell>
          <cell r="S84">
            <v>1700.632725426872</v>
          </cell>
          <cell r="T84">
            <v>1417.4514927429736</v>
          </cell>
          <cell r="U84">
            <v>1843.8241934066289</v>
          </cell>
          <cell r="V84">
            <v>1413.4552901216946</v>
          </cell>
          <cell r="W84">
            <v>1993.6851469276467</v>
          </cell>
          <cell r="X84">
            <v>1442.8363761355058</v>
          </cell>
          <cell r="Y84">
            <v>1619.0656806351003</v>
          </cell>
          <cell r="Z84">
            <v>2116.219692815831</v>
          </cell>
          <cell r="AA84">
            <v>19767.110563321941</v>
          </cell>
          <cell r="AB84" t="e">
            <v>#REF!</v>
          </cell>
          <cell r="AC84" t="e">
            <v>#REF!</v>
          </cell>
          <cell r="AD84" t="e">
            <v>#REF!</v>
          </cell>
          <cell r="AE84">
            <v>1302.3073577677512</v>
          </cell>
          <cell r="AF84">
            <v>1408.2547076321514</v>
          </cell>
          <cell r="AG84">
            <v>2257.467780242016</v>
          </cell>
          <cell r="AH84">
            <v>1602.550304772906</v>
          </cell>
          <cell r="AI84">
            <v>1586.9993259246439</v>
          </cell>
          <cell r="AJ84">
            <v>1424.4919971241065</v>
          </cell>
          <cell r="AK84">
            <v>1760.1468281597852</v>
          </cell>
          <cell r="AL84">
            <v>1385.4289587072624</v>
          </cell>
          <cell r="AM84">
            <v>1871.2085221322488</v>
          </cell>
          <cell r="AN84">
            <v>1450.6000278141439</v>
          </cell>
          <cell r="AO84">
            <v>1521.9814850443481</v>
          </cell>
          <cell r="AP84">
            <v>-10.981333217537895</v>
          </cell>
          <cell r="AQ84">
            <v>-48.561924196343853</v>
          </cell>
          <cell r="AR84">
            <v>-289.90598173936701</v>
          </cell>
          <cell r="AS84">
            <v>-1.1909461518853277</v>
          </cell>
          <cell r="AT84">
            <v>113.63339950222803</v>
          </cell>
          <cell r="AU84">
            <v>-7.0405043811329051</v>
          </cell>
          <cell r="AV84">
            <v>83.677365246843692</v>
          </cell>
          <cell r="AW84">
            <v>28.026331414432207</v>
          </cell>
          <cell r="AX84">
            <v>122.47662479539781</v>
          </cell>
          <cell r="AY84">
            <v>2651.0188079860209</v>
          </cell>
          <cell r="AZ84">
            <v>4618.5806064886692</v>
          </cell>
          <cell r="BA84">
            <v>6219.939965109691</v>
          </cell>
          <cell r="BB84">
            <v>7920.5726905365627</v>
          </cell>
          <cell r="BC84">
            <v>9338.0241832795364</v>
          </cell>
          <cell r="BD84">
            <v>11181.848376686165</v>
          </cell>
          <cell r="BE84">
            <v>12595.303666807862</v>
          </cell>
          <cell r="BF84">
            <v>14588.988813735506</v>
          </cell>
          <cell r="BG84">
            <v>16031.825189871011</v>
          </cell>
          <cell r="BH84">
            <v>2710.5620653999026</v>
          </cell>
          <cell r="BI84">
            <v>4968.0298456419187</v>
          </cell>
          <cell r="BJ84">
            <v>6570.5801504148239</v>
          </cell>
          <cell r="BK84">
            <v>8157.5794763394679</v>
          </cell>
          <cell r="BL84">
            <v>9582.0714734635749</v>
          </cell>
          <cell r="BM84">
            <v>11342.218301623359</v>
          </cell>
          <cell r="BN84">
            <v>12727.647260330621</v>
          </cell>
          <cell r="BO84">
            <v>14598.85578246287</v>
          </cell>
          <cell r="BP84">
            <v>16049.455810277013</v>
          </cell>
          <cell r="BQ84">
            <v>-59.543257413881875</v>
          </cell>
          <cell r="BR84">
            <v>-349.44923915324841</v>
          </cell>
          <cell r="BS84">
            <v>-350.64018530513346</v>
          </cell>
          <cell r="BT84">
            <v>-237.00678580290509</v>
          </cell>
          <cell r="BU84">
            <v>-244.04729018403773</v>
          </cell>
          <cell r="BV84">
            <v>-160.36992493719382</v>
          </cell>
          <cell r="BW84">
            <v>-132.34359352275897</v>
          </cell>
          <cell r="BX84">
            <v>-9.8669687273632007</v>
          </cell>
          <cell r="BY84">
            <v>-17.630620406001981</v>
          </cell>
          <cell r="BZ84" t="e">
            <v>#REF!</v>
          </cell>
          <cell r="CA84" t="e">
            <v>#REF!</v>
          </cell>
          <cell r="CB84" t="e">
            <v>#REF!</v>
          </cell>
          <cell r="CC84">
            <v>4618.5806064886692</v>
          </cell>
          <cell r="CD84" t="e">
            <v>#REF!</v>
          </cell>
          <cell r="CE84" t="e">
            <v>#REF!</v>
          </cell>
          <cell r="CF84" t="e">
            <v>#REF!</v>
          </cell>
        </row>
        <row r="85">
          <cell r="AX85">
            <v>0</v>
          </cell>
          <cell r="BN85">
            <v>0</v>
          </cell>
          <cell r="BO85">
            <v>0</v>
          </cell>
        </row>
        <row r="86">
          <cell r="L86" t="e">
            <v>#REF!</v>
          </cell>
          <cell r="M86" t="e">
            <v>#REF!</v>
          </cell>
          <cell r="N86" t="e">
            <v>#REF!</v>
          </cell>
          <cell r="Q86">
            <v>-850.17366658293872</v>
          </cell>
          <cell r="R86">
            <v>-463.2790313497519</v>
          </cell>
          <cell r="S86">
            <v>-520.89383297442691</v>
          </cell>
          <cell r="T86">
            <v>-41.811942938311745</v>
          </cell>
          <cell r="U86">
            <v>-345.06989518034618</v>
          </cell>
          <cell r="V86">
            <v>102.90889335637092</v>
          </cell>
          <cell r="W86">
            <v>-701.71409300909204</v>
          </cell>
          <cell r="X86">
            <v>-62.446592757542874</v>
          </cell>
          <cell r="Y86">
            <v>-527.29736573946957</v>
          </cell>
          <cell r="Z86">
            <v>-604.64285482753371</v>
          </cell>
          <cell r="AA86">
            <v>-4598.4097227644643</v>
          </cell>
          <cell r="AB86" t="e">
            <v>#REF!</v>
          </cell>
          <cell r="AC86" t="e">
            <v>#REF!</v>
          </cell>
          <cell r="AD86" t="e">
            <v>#REF!</v>
          </cell>
          <cell r="AE86">
            <v>-575.9715073753797</v>
          </cell>
          <cell r="AF86">
            <v>29.867994310949371</v>
          </cell>
          <cell r="AG86">
            <v>-1232.8574802420158</v>
          </cell>
          <cell r="AH86">
            <v>-383.28004872268616</v>
          </cell>
          <cell r="AI86">
            <v>-561.94133538391918</v>
          </cell>
          <cell r="AJ86">
            <v>-105.97947722535088</v>
          </cell>
          <cell r="AK86">
            <v>-373.29366455117605</v>
          </cell>
          <cell r="AL86">
            <v>-21.131312750924081</v>
          </cell>
          <cell r="AM86">
            <v>-723.42863081716143</v>
          </cell>
          <cell r="AN86">
            <v>-88.807746570460097</v>
          </cell>
          <cell r="AO86">
            <v>-549.80021158341378</v>
          </cell>
          <cell r="AP86">
            <v>27.439233281733436</v>
          </cell>
          <cell r="AQ86">
            <v>-65.325060978724139</v>
          </cell>
          <cell r="AR86">
            <v>382.68381365907703</v>
          </cell>
          <cell r="AS86">
            <v>-79.998982627065743</v>
          </cell>
          <cell r="AT86">
            <v>41.047502409492267</v>
          </cell>
          <cell r="AU86">
            <v>64.167534287039132</v>
          </cell>
          <cell r="AV86">
            <v>28.223769370829871</v>
          </cell>
          <cell r="AW86">
            <v>124.04020610729501</v>
          </cell>
          <cell r="AX86">
            <v>21.714537808069394</v>
          </cell>
          <cell r="AY86">
            <v>-593.82544533404121</v>
          </cell>
          <cell r="AZ86">
            <v>-1451.9646997743494</v>
          </cell>
          <cell r="BA86">
            <v>-1918.7683232754916</v>
          </cell>
          <cell r="BB86">
            <v>-2443.2050565290774</v>
          </cell>
          <cell r="BC86">
            <v>-2489.7588236420706</v>
          </cell>
          <cell r="BD86">
            <v>-2837.5506181821083</v>
          </cell>
          <cell r="BE86">
            <v>-2737.7540274483777</v>
          </cell>
          <cell r="BF86">
            <v>-3447.886715678058</v>
          </cell>
          <cell r="BG86">
            <v>-3510.3333084355982</v>
          </cell>
          <cell r="BH86">
            <v>-604.10238217326332</v>
          </cell>
          <cell r="BI86">
            <v>-1778.9609933064462</v>
          </cell>
          <cell r="BJ86">
            <v>-2162.2410420291312</v>
          </cell>
          <cell r="BK86">
            <v>-2724.1823774130503</v>
          </cell>
          <cell r="BL86">
            <v>-2830.1618546384016</v>
          </cell>
          <cell r="BM86">
            <v>-3203.4555191895774</v>
          </cell>
          <cell r="BN86">
            <v>-3224.5868319405026</v>
          </cell>
          <cell r="BO86">
            <v>-3948.015462757664</v>
          </cell>
          <cell r="BP86">
            <v>-4036.823209328124</v>
          </cell>
          <cell r="BQ86">
            <v>10.276936839222316</v>
          </cell>
          <cell r="BR86">
            <v>326.99629353209616</v>
          </cell>
          <cell r="BS86">
            <v>243.47271875364015</v>
          </cell>
          <cell r="BT86">
            <v>280.97732088397203</v>
          </cell>
          <cell r="BU86">
            <v>340.4030309963307</v>
          </cell>
          <cell r="BV86">
            <v>365.90490100747002</v>
          </cell>
          <cell r="BW86">
            <v>486.83280449212498</v>
          </cell>
          <cell r="BX86">
            <v>500.128747079606</v>
          </cell>
          <cell r="BY86">
            <v>526.48990089252584</v>
          </cell>
          <cell r="BZ86" t="e">
            <v>#REF!</v>
          </cell>
          <cell r="CA86" t="e">
            <v>#REF!</v>
          </cell>
          <cell r="CB86" t="e">
            <v>#REF!</v>
          </cell>
          <cell r="CC86">
            <v>-1451.9646997743494</v>
          </cell>
          <cell r="CD86" t="e">
            <v>#REF!</v>
          </cell>
          <cell r="CE86" t="e">
            <v>#REF!</v>
          </cell>
          <cell r="CF86" t="e">
            <v>#REF!</v>
          </cell>
        </row>
        <row r="87">
          <cell r="AX87">
            <v>0</v>
          </cell>
          <cell r="BN87">
            <v>0</v>
          </cell>
          <cell r="BO87">
            <v>0</v>
          </cell>
          <cell r="BP87">
            <v>0</v>
          </cell>
          <cell r="BW87">
            <v>0</v>
          </cell>
          <cell r="BX87">
            <v>0</v>
          </cell>
          <cell r="BY87">
            <v>0</v>
          </cell>
        </row>
        <row r="88">
          <cell r="L88">
            <v>147.05021974965689</v>
          </cell>
          <cell r="M88">
            <v>49.7</v>
          </cell>
          <cell r="N88">
            <v>196.75021974965688</v>
          </cell>
          <cell r="Q88">
            <v>40.036821937128892</v>
          </cell>
          <cell r="R88">
            <v>25.893005499405454</v>
          </cell>
          <cell r="S88">
            <v>5.5265848677800014</v>
          </cell>
          <cell r="T88">
            <v>1.5822323980600004</v>
          </cell>
          <cell r="U88">
            <v>4.3351867676299989</v>
          </cell>
          <cell r="V88">
            <v>31.716771812076669</v>
          </cell>
          <cell r="W88">
            <v>30.122478628093333</v>
          </cell>
          <cell r="X88">
            <v>5.2764389490909096</v>
          </cell>
          <cell r="Y88">
            <v>-1.8040880479999979</v>
          </cell>
          <cell r="Z88">
            <v>-2.3055015394444442</v>
          </cell>
          <cell r="AA88">
            <v>196.03832182802412</v>
          </cell>
          <cell r="AB88">
            <v>0.13664361298893576</v>
          </cell>
          <cell r="AC88">
            <v>4.6182777401568315E-2</v>
          </cell>
          <cell r="AD88">
            <v>0.18282639039050408</v>
          </cell>
          <cell r="AE88">
            <v>14.874000000000001</v>
          </cell>
          <cell r="AF88">
            <v>35.719349956987656</v>
          </cell>
          <cell r="AG88">
            <v>45.633769106525087</v>
          </cell>
          <cell r="AH88">
            <v>29.007659191067077</v>
          </cell>
          <cell r="AI88">
            <v>13.842499999999999</v>
          </cell>
          <cell r="AJ88">
            <v>18.993415301163697</v>
          </cell>
          <cell r="AK88">
            <v>10.192499999999999</v>
          </cell>
          <cell r="AL88">
            <v>45.589560843799987</v>
          </cell>
          <cell r="AM88">
            <v>42.212007933196098</v>
          </cell>
          <cell r="AN88">
            <v>32.700250820818169</v>
          </cell>
          <cell r="AO88">
            <v>14.309659701761369</v>
          </cell>
          <cell r="AP88">
            <v>-3.6613825587766673</v>
          </cell>
          <cell r="AQ88">
            <v>8.7264231579923432</v>
          </cell>
          <cell r="AR88">
            <v>-5.596947169396195</v>
          </cell>
          <cell r="AS88">
            <v>-3.1146536916616228</v>
          </cell>
          <cell r="AT88">
            <v>-8.3159151322199989</v>
          </cell>
          <cell r="AU88">
            <v>-17.411182903103697</v>
          </cell>
          <cell r="AV88">
            <v>-5.8573132323700001</v>
          </cell>
          <cell r="AW88">
            <v>-13.872789031723318</v>
          </cell>
          <cell r="AX88">
            <v>-12.089529305102765</v>
          </cell>
          <cell r="AY88">
            <v>55.658390556203337</v>
          </cell>
          <cell r="AZ88">
            <v>95.695212493332235</v>
          </cell>
          <cell r="BA88">
            <v>121.58821799273768</v>
          </cell>
          <cell r="BB88">
            <v>127.11480286051768</v>
          </cell>
          <cell r="BC88">
            <v>128.69703525857767</v>
          </cell>
          <cell r="BD88">
            <v>133.03222202620771</v>
          </cell>
          <cell r="BE88">
            <v>164.74899383828438</v>
          </cell>
          <cell r="BF88">
            <v>194.8714724663777</v>
          </cell>
          <cell r="BG88">
            <v>200.1479114154686</v>
          </cell>
          <cell r="BH88">
            <v>50.593349956987652</v>
          </cell>
          <cell r="BI88">
            <v>96.227119063512731</v>
          </cell>
          <cell r="BJ88">
            <v>125.23477825457981</v>
          </cell>
          <cell r="BK88">
            <v>139.07727825457982</v>
          </cell>
          <cell r="BL88">
            <v>158.07069355574353</v>
          </cell>
          <cell r="BM88">
            <v>168.26319355574353</v>
          </cell>
          <cell r="BN88">
            <v>213.85275439954353</v>
          </cell>
          <cell r="BO88">
            <v>256.06476233273963</v>
          </cell>
          <cell r="BP88">
            <v>288.76501315355779</v>
          </cell>
          <cell r="BQ88">
            <v>5.0650405992156795</v>
          </cell>
          <cell r="BR88">
            <v>-0.53190657018050835</v>
          </cell>
          <cell r="BS88">
            <v>-3.6465602618421329</v>
          </cell>
          <cell r="BT88">
            <v>-11.962475394062128</v>
          </cell>
          <cell r="BU88">
            <v>-29.373658297165818</v>
          </cell>
          <cell r="BV88">
            <v>-35.230971529535815</v>
          </cell>
          <cell r="BW88">
            <v>-49.103760561259151</v>
          </cell>
          <cell r="BX88">
            <v>-61.193289866361937</v>
          </cell>
          <cell r="BY88">
            <v>-88.61710173808919</v>
          </cell>
          <cell r="BZ88">
            <v>3.3572108000000012</v>
          </cell>
          <cell r="CA88">
            <v>28.847685874</v>
          </cell>
          <cell r="CB88">
            <v>25.258643499999998</v>
          </cell>
          <cell r="CC88">
            <v>95.695212493332235</v>
          </cell>
          <cell r="CD88">
            <v>57.463540174000002</v>
          </cell>
          <cell r="CE88">
            <v>38.231672319332233</v>
          </cell>
          <cell r="CF88">
            <v>66.532051808096853</v>
          </cell>
        </row>
        <row r="89">
          <cell r="E89" t="str">
            <v xml:space="preserve">Préstamos de Inversión </v>
          </cell>
          <cell r="L89">
            <v>92.8</v>
          </cell>
          <cell r="M89">
            <v>49.7</v>
          </cell>
          <cell r="N89">
            <v>142.5</v>
          </cell>
          <cell r="O89">
            <v>13.231018806666667</v>
          </cell>
          <cell r="P89">
            <v>15.8618564625</v>
          </cell>
          <cell r="Q89">
            <v>25.896025455555556</v>
          </cell>
          <cell r="R89">
            <v>8.0864389490909101</v>
          </cell>
          <cell r="S89">
            <v>6.8884119520000011</v>
          </cell>
          <cell r="T89">
            <v>6.3869984605555548</v>
          </cell>
          <cell r="U89">
            <v>4.7136275499999991</v>
          </cell>
          <cell r="V89">
            <v>2.4741502866666671</v>
          </cell>
          <cell r="W89">
            <v>3.0862021066666667</v>
          </cell>
          <cell r="X89">
            <v>5.2764389490909096</v>
          </cell>
          <cell r="Y89">
            <v>-1.8040880479999979</v>
          </cell>
          <cell r="Z89">
            <v>-2.3055015394444442</v>
          </cell>
          <cell r="AA89">
            <v>87.791579391348506</v>
          </cell>
          <cell r="AB89">
            <v>8.6232630641157729E-2</v>
          </cell>
          <cell r="AC89">
            <v>4.6182777401568315E-2</v>
          </cell>
          <cell r="AD89">
            <v>0.13241540804272606</v>
          </cell>
          <cell r="AE89">
            <v>12.74</v>
          </cell>
          <cell r="AF89">
            <v>1.456</v>
          </cell>
          <cell r="AG89">
            <v>23.63</v>
          </cell>
          <cell r="AH89">
            <v>2.81</v>
          </cell>
          <cell r="AI89">
            <v>8.692499999999999</v>
          </cell>
          <cell r="AJ89">
            <v>8.692499999999999</v>
          </cell>
          <cell r="AK89">
            <v>8.692499999999999</v>
          </cell>
          <cell r="AL89">
            <v>8.692499999999999</v>
          </cell>
          <cell r="AM89">
            <v>8.692499999999999</v>
          </cell>
          <cell r="AN89">
            <v>8.692499999999999</v>
          </cell>
          <cell r="AO89">
            <v>8.692499999999999</v>
          </cell>
          <cell r="AP89">
            <v>0.49101880666666631</v>
          </cell>
          <cell r="AQ89">
            <v>14.405856462500001</v>
          </cell>
          <cell r="AR89">
            <v>2.2660254555555568</v>
          </cell>
          <cell r="AS89">
            <v>5.2764389490909096</v>
          </cell>
          <cell r="AT89">
            <v>-1.8040880479999979</v>
          </cell>
          <cell r="AU89">
            <v>-2.3055015394444442</v>
          </cell>
          <cell r="AV89">
            <v>-3.9788724499999999</v>
          </cell>
          <cell r="AW89">
            <v>-6.2183497133333319</v>
          </cell>
          <cell r="AX89">
            <v>-5.6062978933333323</v>
          </cell>
          <cell r="AY89">
            <v>29.092875269166669</v>
          </cell>
          <cell r="AZ89">
            <v>54.988900724722228</v>
          </cell>
          <cell r="BA89">
            <v>63.07533967381314</v>
          </cell>
          <cell r="BB89">
            <v>69.963751625813146</v>
          </cell>
          <cell r="BC89">
            <v>76.350750086368706</v>
          </cell>
          <cell r="BD89">
            <v>81.064377636368704</v>
          </cell>
          <cell r="BE89">
            <v>83.538527923035375</v>
          </cell>
          <cell r="BF89">
            <v>86.624730029702036</v>
          </cell>
          <cell r="BG89">
            <v>91.901168978792953</v>
          </cell>
          <cell r="BH89">
            <v>14.196</v>
          </cell>
          <cell r="BI89">
            <v>37.826000000000001</v>
          </cell>
          <cell r="BJ89">
            <v>40.636000000000003</v>
          </cell>
          <cell r="BK89">
            <v>49.328500000000005</v>
          </cell>
          <cell r="BL89">
            <v>58.021000000000001</v>
          </cell>
          <cell r="BM89">
            <v>66.713499999999996</v>
          </cell>
          <cell r="BN89">
            <v>75.405999999999992</v>
          </cell>
          <cell r="BO89">
            <v>84.098499999999987</v>
          </cell>
          <cell r="BP89">
            <v>92.790999999999983</v>
          </cell>
          <cell r="BQ89">
            <v>14.896875269166669</v>
          </cell>
          <cell r="BR89">
            <v>17.162900724722228</v>
          </cell>
          <cell r="BS89">
            <v>22.439339673813137</v>
          </cell>
          <cell r="BT89">
            <v>20.63525162581314</v>
          </cell>
          <cell r="BU89">
            <v>18.329750086368705</v>
          </cell>
          <cell r="BV89">
            <v>14.350877636368708</v>
          </cell>
          <cell r="BW89">
            <v>8.1325279230353829</v>
          </cell>
          <cell r="BX89">
            <v>2.5262300297020488</v>
          </cell>
          <cell r="BY89">
            <v>-0.88983102120702995</v>
          </cell>
          <cell r="BZ89">
            <v>6.9509888000000011</v>
          </cell>
          <cell r="CA89">
            <v>0.80289280000000007</v>
          </cell>
          <cell r="CB89">
            <v>13.54111</v>
          </cell>
          <cell r="CC89">
            <v>54.988900724722228</v>
          </cell>
          <cell r="CD89">
            <v>21.294991600000003</v>
          </cell>
          <cell r="CE89">
            <v>33.693909124722225</v>
          </cell>
          <cell r="CF89">
            <v>158.22457109925426</v>
          </cell>
        </row>
        <row r="90">
          <cell r="E90" t="str">
            <v>Préstamo por Venta de Epsa</v>
          </cell>
          <cell r="N90">
            <v>0</v>
          </cell>
          <cell r="AA90">
            <v>0</v>
          </cell>
          <cell r="AB90" t="str">
            <v xml:space="preserve"> </v>
          </cell>
          <cell r="AC90" t="str">
            <v xml:space="preserve"> </v>
          </cell>
          <cell r="AD90" t="str">
            <v xml:space="preserve"> 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 t="str">
            <v xml:space="preserve">n.a. </v>
          </cell>
        </row>
        <row r="91">
          <cell r="E91" t="str">
            <v>Préstamo CEDE</v>
          </cell>
          <cell r="L91">
            <v>164.96341974965685</v>
          </cell>
          <cell r="N91">
            <v>164.96341974965685</v>
          </cell>
          <cell r="O91">
            <v>1.4687005666666669E-2</v>
          </cell>
          <cell r="P91">
            <v>29.116483568500001</v>
          </cell>
          <cell r="Q91">
            <v>16.267671668333335</v>
          </cell>
          <cell r="R91">
            <v>18.511720713454544</v>
          </cell>
          <cell r="S91">
            <v>0</v>
          </cell>
          <cell r="T91">
            <v>4.875120232944445</v>
          </cell>
          <cell r="U91">
            <v>0</v>
          </cell>
          <cell r="V91">
            <v>29.481852691500002</v>
          </cell>
          <cell r="W91">
            <v>27.041020524666667</v>
          </cell>
          <cell r="X91">
            <v>0</v>
          </cell>
          <cell r="Y91">
            <v>0</v>
          </cell>
          <cell r="Z91">
            <v>0</v>
          </cell>
          <cell r="AA91">
            <v>125.30855640506564</v>
          </cell>
          <cell r="AB91">
            <v>0.15328911254929334</v>
          </cell>
          <cell r="AC91" t="str">
            <v xml:space="preserve"> </v>
          </cell>
          <cell r="AD91">
            <v>0.15328911254929334</v>
          </cell>
          <cell r="AE91">
            <v>0</v>
          </cell>
          <cell r="AF91">
            <v>33.588349956987656</v>
          </cell>
          <cell r="AG91">
            <v>19.208969106525082</v>
          </cell>
          <cell r="AH91">
            <v>19.04765919106708</v>
          </cell>
          <cell r="AI91">
            <v>0</v>
          </cell>
          <cell r="AJ91">
            <v>5.6009153011636998</v>
          </cell>
          <cell r="AK91">
            <v>0</v>
          </cell>
          <cell r="AL91">
            <v>34.597060843799994</v>
          </cell>
          <cell r="AM91">
            <v>28.719507933196102</v>
          </cell>
          <cell r="AN91">
            <v>21.637750820818169</v>
          </cell>
          <cell r="AO91">
            <v>3.7271597017613702</v>
          </cell>
          <cell r="AP91">
            <v>1.4687005666666669E-2</v>
          </cell>
          <cell r="AQ91">
            <v>-4.4718663884876548</v>
          </cell>
          <cell r="AR91">
            <v>-2.9412974381917465</v>
          </cell>
          <cell r="AS91">
            <v>-0.53593847761253599</v>
          </cell>
          <cell r="AT91">
            <v>0</v>
          </cell>
          <cell r="AU91">
            <v>-0.72579506821925488</v>
          </cell>
          <cell r="AV91">
            <v>0</v>
          </cell>
          <cell r="AW91">
            <v>-5.1152081522999922</v>
          </cell>
          <cell r="AX91">
            <v>-1.6784874085294348</v>
          </cell>
          <cell r="AY91">
            <v>29.131170574166667</v>
          </cell>
          <cell r="AZ91">
            <v>45.398842242500002</v>
          </cell>
          <cell r="BA91">
            <v>63.910562955954546</v>
          </cell>
          <cell r="BB91">
            <v>63.910562955954546</v>
          </cell>
          <cell r="BC91">
            <v>68.785683188898986</v>
          </cell>
          <cell r="BD91">
            <v>68.785683188898986</v>
          </cell>
          <cell r="BE91">
            <v>98.267535880398981</v>
          </cell>
          <cell r="BF91">
            <v>125.30855640506564</v>
          </cell>
          <cell r="BG91">
            <v>125.30855640506564</v>
          </cell>
          <cell r="BH91">
            <v>33.588349956987656</v>
          </cell>
          <cell r="BI91">
            <v>52.797319063512738</v>
          </cell>
          <cell r="BJ91">
            <v>71.844978254579814</v>
          </cell>
          <cell r="BK91">
            <v>71.844978254579814</v>
          </cell>
          <cell r="BL91">
            <v>77.44589355574351</v>
          </cell>
          <cell r="BM91">
            <v>77.44589355574351</v>
          </cell>
          <cell r="BN91">
            <v>112.0429543995435</v>
          </cell>
          <cell r="BO91">
            <v>140.7624623327396</v>
          </cell>
          <cell r="BP91">
            <v>162.40021315355779</v>
          </cell>
          <cell r="BQ91">
            <v>-4.4571793828209891</v>
          </cell>
          <cell r="BR91">
            <v>-7.3984768210127356</v>
          </cell>
          <cell r="BS91">
            <v>-7.9344152986252681</v>
          </cell>
          <cell r="BT91">
            <v>-7.9344152986252681</v>
          </cell>
          <cell r="BU91">
            <v>-8.6602103668445238</v>
          </cell>
          <cell r="BV91">
            <v>-8.6602103668445238</v>
          </cell>
          <cell r="BW91">
            <v>-13.775418519144523</v>
          </cell>
          <cell r="BX91">
            <v>-15.453905927673958</v>
          </cell>
          <cell r="BY91">
            <v>-37.091656748492142</v>
          </cell>
          <cell r="BZ91">
            <v>0</v>
          </cell>
          <cell r="CA91">
            <v>29.570398060000002</v>
          </cell>
          <cell r="CB91">
            <v>17.4681155</v>
          </cell>
          <cell r="CC91">
            <v>45.398842242500002</v>
          </cell>
          <cell r="CD91">
            <v>47.038513559999998</v>
          </cell>
          <cell r="CE91">
            <v>-1.639671317499996</v>
          </cell>
          <cell r="CF91">
            <v>-3.4858059777091221</v>
          </cell>
        </row>
        <row r="92">
          <cell r="E92" t="str">
            <v>Menos Recuperación de Cartera</v>
          </cell>
          <cell r="L92">
            <v>-110.71319999999999</v>
          </cell>
          <cell r="N92">
            <v>-110.71319999999999</v>
          </cell>
          <cell r="O92">
            <v>-2.0330883711100003</v>
          </cell>
          <cell r="P92">
            <v>-0.53256691602000006</v>
          </cell>
          <cell r="Q92">
            <v>-2.12687518676</v>
          </cell>
          <cell r="R92">
            <v>-0.70515416314000012</v>
          </cell>
          <cell r="S92">
            <v>-1.36182708422</v>
          </cell>
          <cell r="T92">
            <v>-9.6798862954399993</v>
          </cell>
          <cell r="U92">
            <v>-0.37844078237000001</v>
          </cell>
          <cell r="V92">
            <v>-0.23923116609000003</v>
          </cell>
          <cell r="W92">
            <v>-4.7440032400000009E-3</v>
          </cell>
          <cell r="X92">
            <v>0</v>
          </cell>
          <cell r="Y92">
            <v>0</v>
          </cell>
          <cell r="Z92">
            <v>0</v>
          </cell>
          <cell r="AA92">
            <v>-17.061813968389998</v>
          </cell>
          <cell r="AB92">
            <v>-0.10287813020151532</v>
          </cell>
          <cell r="AC92" t="str">
            <v xml:space="preserve"> </v>
          </cell>
          <cell r="AD92">
            <v>-0.10287813020151532</v>
          </cell>
          <cell r="AE92">
            <v>2.1339999999999999</v>
          </cell>
          <cell r="AF92">
            <v>0.67500000000000004</v>
          </cell>
          <cell r="AG92">
            <v>2.7948</v>
          </cell>
          <cell r="AH92">
            <v>7.15</v>
          </cell>
          <cell r="AI92">
            <v>5.15</v>
          </cell>
          <cell r="AJ92">
            <v>4.7</v>
          </cell>
          <cell r="AK92">
            <v>1.5</v>
          </cell>
          <cell r="AL92">
            <v>2.2999999999999998</v>
          </cell>
          <cell r="AM92">
            <v>4.8</v>
          </cell>
          <cell r="AN92">
            <v>2.37</v>
          </cell>
          <cell r="AO92">
            <v>1.89</v>
          </cell>
          <cell r="AP92">
            <v>-4.1670883711100002</v>
          </cell>
          <cell r="AQ92">
            <v>-1.2075669160200002</v>
          </cell>
          <cell r="AR92">
            <v>-4.9216751867599999</v>
          </cell>
          <cell r="AS92">
            <v>-7.8551541631400008</v>
          </cell>
          <cell r="AT92">
            <v>-6.5118270842200001</v>
          </cell>
          <cell r="AU92">
            <v>-14.379886295439999</v>
          </cell>
          <cell r="AV92">
            <v>-1.87844078237</v>
          </cell>
          <cell r="AW92">
            <v>-2.53923116609</v>
          </cell>
          <cell r="AX92">
            <v>-4.8047440032399997</v>
          </cell>
          <cell r="AY92">
            <v>-2.5656552871300002</v>
          </cell>
          <cell r="AZ92">
            <v>-4.6925304738900007</v>
          </cell>
          <cell r="BA92">
            <v>-5.3976846370300011</v>
          </cell>
          <cell r="BB92">
            <v>-6.7595117212500009</v>
          </cell>
          <cell r="BC92">
            <v>-16.439398016689999</v>
          </cell>
          <cell r="BD92">
            <v>-16.817838799059999</v>
          </cell>
          <cell r="BE92">
            <v>-17.057069965149999</v>
          </cell>
          <cell r="BF92">
            <v>-17.061813968389998</v>
          </cell>
          <cell r="BG92">
            <v>-17.061813968389998</v>
          </cell>
          <cell r="BH92">
            <v>2.8090000000000002</v>
          </cell>
          <cell r="BI92">
            <v>5.6037999999999997</v>
          </cell>
          <cell r="BJ92">
            <v>12.7538</v>
          </cell>
          <cell r="BK92">
            <v>17.9038</v>
          </cell>
          <cell r="BL92">
            <v>22.6038</v>
          </cell>
          <cell r="BM92">
            <v>24.1038</v>
          </cell>
          <cell r="BN92">
            <v>26.4038</v>
          </cell>
          <cell r="BO92">
            <v>31.203800000000001</v>
          </cell>
          <cell r="BP92">
            <v>33.573799999999999</v>
          </cell>
          <cell r="BQ92">
            <v>-5.3746552871300004</v>
          </cell>
          <cell r="BR92">
            <v>-10.29633047389</v>
          </cell>
          <cell r="BS92">
            <v>-18.151484637030002</v>
          </cell>
          <cell r="BT92">
            <v>-24.66331172125</v>
          </cell>
          <cell r="BU92">
            <v>-39.043198016689999</v>
          </cell>
          <cell r="BV92">
            <v>-40.921638799059998</v>
          </cell>
          <cell r="BW92">
            <v>-43.460869965149996</v>
          </cell>
          <cell r="BX92">
            <v>-48.265613968389999</v>
          </cell>
          <cell r="BY92">
            <v>-50.635613968389997</v>
          </cell>
          <cell r="BZ92">
            <v>-3.5937779999999999</v>
          </cell>
          <cell r="CA92">
            <v>-1.5256049859999998</v>
          </cell>
          <cell r="CB92">
            <v>-5.7505820000000005</v>
          </cell>
          <cell r="CC92">
            <v>-4.6925304738900007</v>
          </cell>
          <cell r="CD92">
            <v>-10.869964985999999</v>
          </cell>
          <cell r="CE92">
            <v>6.1774345121099987</v>
          </cell>
          <cell r="CF92">
            <v>-56.83030736590451</v>
          </cell>
        </row>
        <row r="93">
          <cell r="AX93">
            <v>0</v>
          </cell>
          <cell r="BN93">
            <v>0</v>
          </cell>
          <cell r="BO93">
            <v>0</v>
          </cell>
        </row>
        <row r="94">
          <cell r="L94" t="e">
            <v>#REF!</v>
          </cell>
          <cell r="M94" t="e">
            <v>#REF!</v>
          </cell>
          <cell r="N94" t="e">
            <v>#REF!</v>
          </cell>
          <cell r="Q94">
            <v>-890.21048852006766</v>
          </cell>
          <cell r="R94">
            <v>-489.17203684915734</v>
          </cell>
          <cell r="S94">
            <v>-526.42041784220692</v>
          </cell>
          <cell r="T94">
            <v>-43.394175336371745</v>
          </cell>
          <cell r="U94">
            <v>-349.40508194797616</v>
          </cell>
          <cell r="V94">
            <v>71.192121544294253</v>
          </cell>
          <cell r="W94">
            <v>-731.83657163718533</v>
          </cell>
          <cell r="X94">
            <v>-67.723031706633776</v>
          </cell>
          <cell r="Y94">
            <v>-525.49327769146953</v>
          </cell>
          <cell r="Z94">
            <v>-602.33735328808928</v>
          </cell>
          <cell r="AA94">
            <v>-4794.4480445924883</v>
          </cell>
          <cell r="AB94" t="e">
            <v>#REF!</v>
          </cell>
          <cell r="AC94" t="e">
            <v>#REF!</v>
          </cell>
          <cell r="AD94" t="e">
            <v>#REF!</v>
          </cell>
          <cell r="AE94">
            <v>-590.84550737537973</v>
          </cell>
          <cell r="AF94">
            <v>-5.8513556460382858</v>
          </cell>
          <cell r="AG94">
            <v>-1278.4912493485408</v>
          </cell>
          <cell r="AH94">
            <v>-412.28770791375325</v>
          </cell>
          <cell r="AI94">
            <v>-575.78383538391915</v>
          </cell>
          <cell r="AJ94">
            <v>-124.97289252651457</v>
          </cell>
          <cell r="AK94">
            <v>-383.48616455117605</v>
          </cell>
          <cell r="AL94">
            <v>-66.720873594724068</v>
          </cell>
          <cell r="AM94">
            <v>-765.64063875035754</v>
          </cell>
          <cell r="AN94">
            <v>-121.50799739127827</v>
          </cell>
          <cell r="AO94">
            <v>-564.10987128517513</v>
          </cell>
          <cell r="AP94">
            <v>31.100615840510159</v>
          </cell>
          <cell r="AQ94">
            <v>-74.051484136716482</v>
          </cell>
          <cell r="AR94">
            <v>388.28076082847315</v>
          </cell>
          <cell r="AS94">
            <v>-76.884328935404085</v>
          </cell>
          <cell r="AT94">
            <v>49.363417541712238</v>
          </cell>
          <cell r="AU94">
            <v>81.578717190142825</v>
          </cell>
          <cell r="AV94">
            <v>34.081082603199889</v>
          </cell>
          <cell r="AW94">
            <v>137.91299513901834</v>
          </cell>
          <cell r="AX94">
            <v>33.804067113172209</v>
          </cell>
          <cell r="AY94">
            <v>-649.48383589024456</v>
          </cell>
          <cell r="AZ94">
            <v>-1547.6599122676816</v>
          </cell>
          <cell r="BA94">
            <v>-2040.3565412682294</v>
          </cell>
          <cell r="BB94">
            <v>-2570.319859389595</v>
          </cell>
          <cell r="BC94">
            <v>-2618.4558589006483</v>
          </cell>
          <cell r="BD94">
            <v>-2970.5828402083162</v>
          </cell>
          <cell r="BE94">
            <v>-2902.5030212866623</v>
          </cell>
          <cell r="BF94">
            <v>-3642.7581881444357</v>
          </cell>
          <cell r="BG94">
            <v>-3710.4812198510667</v>
          </cell>
          <cell r="BH94">
            <v>-654.69573213025092</v>
          </cell>
          <cell r="BI94">
            <v>-1875.1881123699588</v>
          </cell>
          <cell r="BJ94">
            <v>-2287.4758202837111</v>
          </cell>
          <cell r="BK94">
            <v>-2863.2596556676299</v>
          </cell>
          <cell r="BL94">
            <v>-2988.2325481941452</v>
          </cell>
          <cell r="BM94">
            <v>-3371.7187127453208</v>
          </cell>
          <cell r="BN94">
            <v>-3438.4395863400459</v>
          </cell>
          <cell r="BO94">
            <v>-4204.0802250904035</v>
          </cell>
          <cell r="BP94">
            <v>-4325.5882224816814</v>
          </cell>
          <cell r="BQ94">
            <v>5.2118962400066362</v>
          </cell>
          <cell r="BR94">
            <v>327.52820010227668</v>
          </cell>
          <cell r="BS94">
            <v>247.11927901548228</v>
          </cell>
          <cell r="BT94">
            <v>292.93979627803418</v>
          </cell>
          <cell r="BU94">
            <v>369.77668929349653</v>
          </cell>
          <cell r="BV94">
            <v>401.13587253700581</v>
          </cell>
          <cell r="BW94">
            <v>535.93656505338367</v>
          </cell>
          <cell r="BX94">
            <v>561.32203694596774</v>
          </cell>
          <cell r="BY94">
            <v>615.10700263061472</v>
          </cell>
          <cell r="BZ94" t="e">
            <v>#REF!</v>
          </cell>
          <cell r="CA94" t="e">
            <v>#REF!</v>
          </cell>
          <cell r="CB94" t="e">
            <v>#REF!</v>
          </cell>
          <cell r="CC94">
            <v>-1547.6599122676816</v>
          </cell>
          <cell r="CD94" t="e">
            <v>#REF!</v>
          </cell>
          <cell r="CE94" t="e">
            <v>#REF!</v>
          </cell>
          <cell r="CF94" t="e">
            <v>#REF!</v>
          </cell>
        </row>
        <row r="95">
          <cell r="AX95">
            <v>0</v>
          </cell>
          <cell r="BN95">
            <v>0</v>
          </cell>
          <cell r="BO95">
            <v>0</v>
          </cell>
        </row>
        <row r="96">
          <cell r="L96" t="e">
            <v>#REF!</v>
          </cell>
          <cell r="M96" t="e">
            <v>#REF!</v>
          </cell>
          <cell r="N96" t="e">
            <v>#REF!</v>
          </cell>
          <cell r="Q96">
            <v>890.21048852006766</v>
          </cell>
          <cell r="R96">
            <v>489.17203684915734</v>
          </cell>
          <cell r="S96">
            <v>526.42041784220692</v>
          </cell>
          <cell r="T96">
            <v>43.394175336371745</v>
          </cell>
          <cell r="U96">
            <v>349.40508194797616</v>
          </cell>
          <cell r="V96">
            <v>-71.192121544294253</v>
          </cell>
          <cell r="W96">
            <v>731.83657163718533</v>
          </cell>
          <cell r="X96">
            <v>67.723031706633776</v>
          </cell>
          <cell r="Y96">
            <v>525.49327769146953</v>
          </cell>
          <cell r="Z96">
            <v>602.33735328808928</v>
          </cell>
          <cell r="AA96">
            <v>4794.4480445924883</v>
          </cell>
          <cell r="AB96" t="e">
            <v>#REF!</v>
          </cell>
          <cell r="AC96" t="e">
            <v>#REF!</v>
          </cell>
          <cell r="AD96" t="e">
            <v>#REF!</v>
          </cell>
          <cell r="AE96">
            <v>590.84550737537973</v>
          </cell>
          <cell r="AF96">
            <v>5.8513556460382858</v>
          </cell>
          <cell r="AG96">
            <v>1278.4912493485408</v>
          </cell>
          <cell r="AH96">
            <v>412.28770791375325</v>
          </cell>
          <cell r="AI96">
            <v>575.78383538391915</v>
          </cell>
          <cell r="AJ96">
            <v>124.97289252651457</v>
          </cell>
          <cell r="AK96">
            <v>383.48616455117605</v>
          </cell>
          <cell r="AL96">
            <v>66.720873594724068</v>
          </cell>
          <cell r="AM96">
            <v>765.64063875035754</v>
          </cell>
          <cell r="AN96">
            <v>121.50799739127827</v>
          </cell>
          <cell r="AO96">
            <v>564.10987128517513</v>
          </cell>
          <cell r="AP96">
            <v>-31.100615840510159</v>
          </cell>
          <cell r="AQ96">
            <v>74.051484136716482</v>
          </cell>
          <cell r="AR96">
            <v>-388.28076082847315</v>
          </cell>
          <cell r="AS96">
            <v>76.884328935404085</v>
          </cell>
          <cell r="AT96">
            <v>-49.363417541712238</v>
          </cell>
          <cell r="AU96">
            <v>-81.578717190142825</v>
          </cell>
          <cell r="AV96">
            <v>-34.081082603199889</v>
          </cell>
          <cell r="AW96">
            <v>-137.91299513901834</v>
          </cell>
          <cell r="AX96">
            <v>-33.804067113172209</v>
          </cell>
          <cell r="AY96">
            <v>649.48383589024456</v>
          </cell>
          <cell r="AZ96">
            <v>1547.6599122676816</v>
          </cell>
          <cell r="BA96">
            <v>2040.3565412682294</v>
          </cell>
          <cell r="BB96">
            <v>2570.319859389595</v>
          </cell>
          <cell r="BC96">
            <v>2618.4558589006483</v>
          </cell>
          <cell r="BD96">
            <v>2970.5828402083162</v>
          </cell>
          <cell r="BE96">
            <v>2902.5030212866623</v>
          </cell>
          <cell r="BF96">
            <v>3642.7581881444357</v>
          </cell>
          <cell r="BG96">
            <v>3710.4812198510667</v>
          </cell>
          <cell r="BH96">
            <v>654.69573213025092</v>
          </cell>
          <cell r="BI96">
            <v>1875.1881123699588</v>
          </cell>
          <cell r="BJ96">
            <v>2287.4758202837111</v>
          </cell>
          <cell r="BK96">
            <v>2863.2596556676299</v>
          </cell>
          <cell r="BL96">
            <v>2988.2325481941452</v>
          </cell>
          <cell r="BM96">
            <v>3371.7187127453208</v>
          </cell>
          <cell r="BN96">
            <v>3438.4395863400459</v>
          </cell>
          <cell r="BO96">
            <v>4204.0802250904035</v>
          </cell>
          <cell r="BP96">
            <v>4325.5882224816814</v>
          </cell>
          <cell r="BQ96">
            <v>-5.2118962400066362</v>
          </cell>
          <cell r="BR96">
            <v>-327.52820010227668</v>
          </cell>
          <cell r="BS96">
            <v>-247.11927901548228</v>
          </cell>
          <cell r="BT96">
            <v>-292.93979627803418</v>
          </cell>
          <cell r="BU96">
            <v>-369.77668929349653</v>
          </cell>
          <cell r="BV96">
            <v>-401.13587253700581</v>
          </cell>
          <cell r="BW96">
            <v>-535.93656505338367</v>
          </cell>
          <cell r="BX96">
            <v>-561.32203694596774</v>
          </cell>
          <cell r="BY96">
            <v>-615.10700263061472</v>
          </cell>
          <cell r="BZ96" t="e">
            <v>#REF!</v>
          </cell>
          <cell r="CA96" t="e">
            <v>#REF!</v>
          </cell>
          <cell r="CB96" t="e">
            <v>#REF!</v>
          </cell>
          <cell r="CC96">
            <v>1547.6599122676816</v>
          </cell>
          <cell r="CD96" t="e">
            <v>#REF!</v>
          </cell>
          <cell r="CE96" t="e">
            <v>#REF!</v>
          </cell>
          <cell r="CF96" t="e">
            <v>#REF!</v>
          </cell>
        </row>
        <row r="97">
          <cell r="AX97">
            <v>0</v>
          </cell>
          <cell r="BN97">
            <v>0</v>
          </cell>
          <cell r="BO97">
            <v>0</v>
          </cell>
        </row>
        <row r="98">
          <cell r="L98">
            <v>639.05421527048111</v>
          </cell>
          <cell r="M98">
            <v>335.92549594676302</v>
          </cell>
          <cell r="N98">
            <v>974.97971121724413</v>
          </cell>
          <cell r="Q98">
            <v>2.9894620952923319</v>
          </cell>
          <cell r="R98">
            <v>-164.77816799706926</v>
          </cell>
          <cell r="S98">
            <v>-295.41200307049195</v>
          </cell>
          <cell r="T98">
            <v>1.1693489214799122</v>
          </cell>
          <cell r="U98">
            <v>-10.156778040254203</v>
          </cell>
          <cell r="V98">
            <v>2.7434353768728386</v>
          </cell>
          <cell r="W98">
            <v>-93.031746413190135</v>
          </cell>
          <cell r="X98">
            <v>43.998957597113261</v>
          </cell>
          <cell r="Y98">
            <v>24.711978947638865</v>
          </cell>
          <cell r="Z98">
            <v>189.83435812515449</v>
          </cell>
          <cell r="AA98">
            <v>759.39219859510604</v>
          </cell>
          <cell r="AB98">
            <v>0.59382894509799888</v>
          </cell>
          <cell r="AC98">
            <v>0.31215236222979464</v>
          </cell>
          <cell r="AD98">
            <v>0.90598130732779358</v>
          </cell>
          <cell r="AE98">
            <v>34.883341659996759</v>
          </cell>
          <cell r="AF98">
            <v>828.78595952418698</v>
          </cell>
          <cell r="AG98">
            <v>36.778636096465263</v>
          </cell>
          <cell r="AH98">
            <v>-103.89689032556608</v>
          </cell>
          <cell r="AI98">
            <v>-242.52994766108284</v>
          </cell>
          <cell r="AJ98">
            <v>52.087356112903294</v>
          </cell>
          <cell r="AK98">
            <v>40.920096609244311</v>
          </cell>
          <cell r="AL98">
            <v>41.739180194382115</v>
          </cell>
          <cell r="AM98">
            <v>-72.382533511861823</v>
          </cell>
          <cell r="AN98">
            <v>-29.276127941215918</v>
          </cell>
          <cell r="AO98">
            <v>91.586691720826991</v>
          </cell>
          <cell r="AP98">
            <v>-20.444387593865255</v>
          </cell>
          <cell r="AQ98">
            <v>214.09843946224112</v>
          </cell>
          <cell r="AR98">
            <v>-33.789174001172931</v>
          </cell>
          <cell r="AS98">
            <v>-60.881277671503184</v>
          </cell>
          <cell r="AT98">
            <v>-52.882055409409105</v>
          </cell>
          <cell r="AU98">
            <v>-50.918007191423385</v>
          </cell>
          <cell r="AV98">
            <v>-51.076874649498514</v>
          </cell>
          <cell r="AW98">
            <v>-38.995744817509276</v>
          </cell>
          <cell r="AX98">
            <v>-20.649212901328312</v>
          </cell>
          <cell r="AY98">
            <v>1057.3233530525597</v>
          </cell>
          <cell r="AZ98">
            <v>1060.3128151478522</v>
          </cell>
          <cell r="BA98">
            <v>895.53464715078269</v>
          </cell>
          <cell r="BB98">
            <v>600.12264408029068</v>
          </cell>
          <cell r="BC98">
            <v>601.29199300177049</v>
          </cell>
          <cell r="BD98">
            <v>591.13521496151657</v>
          </cell>
          <cell r="BE98">
            <v>593.87865033838943</v>
          </cell>
          <cell r="BF98">
            <v>500.84690392519929</v>
          </cell>
          <cell r="BG98">
            <v>544.84586152231236</v>
          </cell>
          <cell r="BH98">
            <v>863.66930118418372</v>
          </cell>
          <cell r="BI98">
            <v>900.44793728064883</v>
          </cell>
          <cell r="BJ98">
            <v>796.55104695508282</v>
          </cell>
          <cell r="BK98">
            <v>554.0210992939999</v>
          </cell>
          <cell r="BL98">
            <v>606.10845540690343</v>
          </cell>
          <cell r="BM98">
            <v>647.02855201614761</v>
          </cell>
          <cell r="BN98">
            <v>688.76773221052974</v>
          </cell>
          <cell r="BO98">
            <v>616.38519869866786</v>
          </cell>
          <cell r="BP98">
            <v>587.10907075745195</v>
          </cell>
          <cell r="BQ98">
            <v>193.65405186837592</v>
          </cell>
          <cell r="BR98">
            <v>159.86487786720298</v>
          </cell>
          <cell r="BS98">
            <v>98.983600195699808</v>
          </cell>
          <cell r="BT98">
            <v>46.101544786290731</v>
          </cell>
          <cell r="BU98">
            <v>-4.8164624051326967</v>
          </cell>
          <cell r="BV98">
            <v>-55.893337054631075</v>
          </cell>
          <cell r="BW98">
            <v>-94.889081872140309</v>
          </cell>
          <cell r="BX98">
            <v>-115.53829477346858</v>
          </cell>
          <cell r="BY98">
            <v>-42.263209235139584</v>
          </cell>
          <cell r="BZ98">
            <v>1.4981328000000005</v>
          </cell>
          <cell r="CA98">
            <v>366.78625418000001</v>
          </cell>
          <cell r="CB98">
            <v>263.98059999999998</v>
          </cell>
          <cell r="CC98">
            <v>1060.3128151478522</v>
          </cell>
          <cell r="CD98">
            <v>632.26498698</v>
          </cell>
          <cell r="CE98">
            <v>428.04782816785223</v>
          </cell>
          <cell r="CF98">
            <v>67.700700969132171</v>
          </cell>
        </row>
        <row r="99">
          <cell r="L99">
            <v>1428.4849897022912</v>
          </cell>
          <cell r="M99">
            <v>335.92549594676302</v>
          </cell>
          <cell r="N99">
            <v>1764.4104856490542</v>
          </cell>
          <cell r="Q99">
            <v>50.937557258403459</v>
          </cell>
          <cell r="R99">
            <v>37.39597355783981</v>
          </cell>
          <cell r="S99">
            <v>28.940566820708035</v>
          </cell>
          <cell r="T99">
            <v>30.712036930479918</v>
          </cell>
          <cell r="U99">
            <v>35.931942268301334</v>
          </cell>
          <cell r="V99">
            <v>84.686021780539505</v>
          </cell>
          <cell r="W99">
            <v>19.657021299809866</v>
          </cell>
          <cell r="X99">
            <v>156.90923406822435</v>
          </cell>
          <cell r="Y99">
            <v>37.102043533638863</v>
          </cell>
          <cell r="Z99">
            <v>219.22892079860355</v>
          </cell>
          <cell r="AA99">
            <v>1857.9286864009418</v>
          </cell>
          <cell r="AB99">
            <v>1.3273924406620223</v>
          </cell>
          <cell r="AC99">
            <v>0.31215236222979464</v>
          </cell>
          <cell r="AD99">
            <v>1.6395448028918169</v>
          </cell>
          <cell r="AE99">
            <v>60.376594117647059</v>
          </cell>
          <cell r="AF99">
            <v>907.19443251295115</v>
          </cell>
          <cell r="AG99">
            <v>88.734204559688919</v>
          </cell>
          <cell r="AH99">
            <v>42.168021793740976</v>
          </cell>
          <cell r="AI99">
            <v>57.148968347815327</v>
          </cell>
          <cell r="AJ99">
            <v>74.831563446766765</v>
          </cell>
          <cell r="AK99">
            <v>92.394756404912712</v>
          </cell>
          <cell r="AL99">
            <v>69.852676542503275</v>
          </cell>
          <cell r="AM99">
            <v>81.862530473357879</v>
          </cell>
          <cell r="AN99">
            <v>107.71517339232685</v>
          </cell>
          <cell r="AO99">
            <v>142.5262457243648</v>
          </cell>
          <cell r="AP99">
            <v>-21.052551138182217</v>
          </cell>
          <cell r="AQ99">
            <v>209.90889259197706</v>
          </cell>
          <cell r="AR99">
            <v>-37.796647301285461</v>
          </cell>
          <cell r="AS99">
            <v>-4.7720482359011669</v>
          </cell>
          <cell r="AT99">
            <v>-28.208401527107291</v>
          </cell>
          <cell r="AU99">
            <v>-44.119526516286847</v>
          </cell>
          <cell r="AV99">
            <v>-56.462814136611378</v>
          </cell>
          <cell r="AW99">
            <v>14.83334523803623</v>
          </cell>
          <cell r="AX99">
            <v>-62.205509173548009</v>
          </cell>
          <cell r="AY99">
            <v>1156.427368084393</v>
          </cell>
          <cell r="AZ99">
            <v>1207.3649253427966</v>
          </cell>
          <cell r="BA99">
            <v>1244.7608989006362</v>
          </cell>
          <cell r="BB99">
            <v>1273.7014657213442</v>
          </cell>
          <cell r="BC99">
            <v>1304.413502651824</v>
          </cell>
          <cell r="BD99">
            <v>1340.3454449201256</v>
          </cell>
          <cell r="BE99">
            <v>1425.0314667006651</v>
          </cell>
          <cell r="BF99">
            <v>1444.688488000475</v>
          </cell>
          <cell r="BG99">
            <v>1601.5977220686991</v>
          </cell>
          <cell r="BH99">
            <v>967.57102663059823</v>
          </cell>
          <cell r="BI99">
            <v>1056.305231190287</v>
          </cell>
          <cell r="BJ99">
            <v>1098.473252984028</v>
          </cell>
          <cell r="BK99">
            <v>1155.6222213318433</v>
          </cell>
          <cell r="BL99">
            <v>1230.4537847786103</v>
          </cell>
          <cell r="BM99">
            <v>1322.8485411835229</v>
          </cell>
          <cell r="BN99">
            <v>1392.701217726026</v>
          </cell>
          <cell r="BO99">
            <v>1474.563748199384</v>
          </cell>
          <cell r="BP99">
            <v>1582.278921591711</v>
          </cell>
          <cell r="BQ99">
            <v>188.85634145379476</v>
          </cell>
          <cell r="BR99">
            <v>151.05969415250931</v>
          </cell>
          <cell r="BS99">
            <v>146.28764591660814</v>
          </cell>
          <cell r="BT99">
            <v>118.07924438950084</v>
          </cell>
          <cell r="BU99">
            <v>73.959717873214018</v>
          </cell>
          <cell r="BV99">
            <v>17.496903736602661</v>
          </cell>
          <cell r="BW99">
            <v>32.330248974639062</v>
          </cell>
          <cell r="BX99">
            <v>-29.875260198909018</v>
          </cell>
          <cell r="BY99">
            <v>19.318800476988145</v>
          </cell>
          <cell r="BZ99">
            <v>17.5490368</v>
          </cell>
          <cell r="CA99">
            <v>447.42097360000002</v>
          </cell>
          <cell r="CB99">
            <v>321.45983000000001</v>
          </cell>
          <cell r="CC99">
            <v>1207.3649253427966</v>
          </cell>
          <cell r="CD99">
            <v>786.42984039999999</v>
          </cell>
          <cell r="CE99">
            <v>420.93508494279661</v>
          </cell>
          <cell r="CF99">
            <v>53.524810900956822</v>
          </cell>
        </row>
        <row r="100">
          <cell r="L100">
            <v>356.97048970229122</v>
          </cell>
          <cell r="N100">
            <v>356.97048970229122</v>
          </cell>
          <cell r="Q100">
            <v>25.211344145070115</v>
          </cell>
          <cell r="R100">
            <v>15.471296199657996</v>
          </cell>
          <cell r="S100">
            <v>14.601926332708032</v>
          </cell>
          <cell r="T100">
            <v>27.790709804368806</v>
          </cell>
          <cell r="U100">
            <v>24.114951007745784</v>
          </cell>
          <cell r="V100">
            <v>52.914449292206172</v>
          </cell>
          <cell r="W100">
            <v>10.4738662931432</v>
          </cell>
          <cell r="X100">
            <v>22.569315121557686</v>
          </cell>
          <cell r="Y100">
            <v>37.102043533638863</v>
          </cell>
          <cell r="Z100">
            <v>89.728920798603539</v>
          </cell>
          <cell r="AA100">
            <v>343.14598011434299</v>
          </cell>
          <cell r="AB100">
            <v>0.33170802142554823</v>
          </cell>
          <cell r="AC100" t="str">
            <v xml:space="preserve"> </v>
          </cell>
          <cell r="AD100">
            <v>0.33170802142554823</v>
          </cell>
          <cell r="AE100">
            <v>31.6</v>
          </cell>
          <cell r="AF100">
            <v>33.909257759124486</v>
          </cell>
          <cell r="AG100">
            <v>45.457189265571266</v>
          </cell>
          <cell r="AH100">
            <v>19.748698264329217</v>
          </cell>
          <cell r="AI100">
            <v>21.840693053697674</v>
          </cell>
          <cell r="AJ100">
            <v>28.471841093825585</v>
          </cell>
          <cell r="AK100">
            <v>37.506622287265657</v>
          </cell>
          <cell r="AL100">
            <v>29.261461248385629</v>
          </cell>
          <cell r="AM100">
            <v>26.146386943946119</v>
          </cell>
          <cell r="AN100">
            <v>50.999029862915073</v>
          </cell>
          <cell r="AO100">
            <v>30.595363959658915</v>
          </cell>
          <cell r="AP100">
            <v>-28.748003050535168</v>
          </cell>
          <cell r="AQ100">
            <v>-13.594097122946511</v>
          </cell>
          <cell r="AR100">
            <v>-20.245845120501151</v>
          </cell>
          <cell r="AS100">
            <v>-4.2774020646712216</v>
          </cell>
          <cell r="AT100">
            <v>-7.2387667209896414</v>
          </cell>
          <cell r="AU100">
            <v>-0.68113128945677914</v>
          </cell>
          <cell r="AV100">
            <v>-13.391671279519873</v>
          </cell>
          <cell r="AW100">
            <v>23.652988043820542</v>
          </cell>
          <cell r="AX100">
            <v>-15.67252065080292</v>
          </cell>
          <cell r="AY100">
            <v>23.167157585642808</v>
          </cell>
          <cell r="AZ100">
            <v>48.378501730712927</v>
          </cell>
          <cell r="BA100">
            <v>63.849797930370926</v>
          </cell>
          <cell r="BB100">
            <v>78.451724263078958</v>
          </cell>
          <cell r="BC100">
            <v>106.24243406744776</v>
          </cell>
          <cell r="BD100">
            <v>130.35738507519355</v>
          </cell>
          <cell r="BE100">
            <v>183.27183436739972</v>
          </cell>
          <cell r="BF100">
            <v>193.74570066054292</v>
          </cell>
          <cell r="BG100">
            <v>216.3150157821006</v>
          </cell>
          <cell r="BH100">
            <v>65.509257759124495</v>
          </cell>
          <cell r="BI100">
            <v>110.96644702469575</v>
          </cell>
          <cell r="BJ100">
            <v>130.71514528902497</v>
          </cell>
          <cell r="BK100">
            <v>152.55583834272264</v>
          </cell>
          <cell r="BL100">
            <v>181.02767943654823</v>
          </cell>
          <cell r="BM100">
            <v>218.53430172381388</v>
          </cell>
          <cell r="BN100">
            <v>247.7957629721995</v>
          </cell>
          <cell r="BO100">
            <v>273.94214991614564</v>
          </cell>
          <cell r="BP100">
            <v>324.94117977906069</v>
          </cell>
          <cell r="BQ100">
            <v>-42.342100173481683</v>
          </cell>
          <cell r="BR100">
            <v>-62.587945293982827</v>
          </cell>
          <cell r="BS100">
            <v>-66.865347358654049</v>
          </cell>
          <cell r="BT100">
            <v>-74.104114079643679</v>
          </cell>
          <cell r="BU100">
            <v>-74.785245369100465</v>
          </cell>
          <cell r="BV100">
            <v>-88.176916648620335</v>
          </cell>
          <cell r="BW100">
            <v>-64.523928604799778</v>
          </cell>
          <cell r="BX100">
            <v>-80.196449255602715</v>
          </cell>
          <cell r="BY100">
            <v>-108.62616399696009</v>
          </cell>
          <cell r="BZ100">
            <v>1.8360000000000001</v>
          </cell>
          <cell r="CA100">
            <v>9.57714</v>
          </cell>
          <cell r="CB100">
            <v>13.1625</v>
          </cell>
          <cell r="CC100">
            <v>48.378501730712927</v>
          </cell>
          <cell r="CD100">
            <v>24.57564</v>
          </cell>
          <cell r="CE100">
            <v>23.802861730712927</v>
          </cell>
          <cell r="CF100">
            <v>96.855511110648294</v>
          </cell>
        </row>
        <row r="101">
          <cell r="L101">
            <v>1071.5145</v>
          </cell>
          <cell r="N101">
            <v>1071.5145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125.86422222222221</v>
          </cell>
          <cell r="Y101">
            <v>0</v>
          </cell>
          <cell r="Z101">
            <v>129.5</v>
          </cell>
          <cell r="AA101">
            <v>1326.9345440034724</v>
          </cell>
          <cell r="AB101">
            <v>0.99568441923647422</v>
          </cell>
          <cell r="AC101" t="str">
            <v xml:space="preserve"> </v>
          </cell>
          <cell r="AD101">
            <v>0.99568441923647422</v>
          </cell>
          <cell r="AE101">
            <v>0</v>
          </cell>
          <cell r="AF101">
            <v>802.26950534206196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269.30081643918822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1071.5703217812502</v>
          </cell>
          <cell r="AZ101">
            <v>1071.5703217812502</v>
          </cell>
          <cell r="BA101">
            <v>1071.5703217812502</v>
          </cell>
          <cell r="BB101">
            <v>1071.5703217812502</v>
          </cell>
          <cell r="BC101">
            <v>1071.5703217812502</v>
          </cell>
          <cell r="BD101">
            <v>1071.5703217812502</v>
          </cell>
          <cell r="BE101">
            <v>1071.5703217812502</v>
          </cell>
          <cell r="BF101">
            <v>1071.5703217812502</v>
          </cell>
          <cell r="BG101">
            <v>1197.4345440034724</v>
          </cell>
          <cell r="BH101">
            <v>802.26950534206196</v>
          </cell>
          <cell r="BI101">
            <v>802.26950534206196</v>
          </cell>
          <cell r="BJ101">
            <v>802.26950534206196</v>
          </cell>
          <cell r="BK101">
            <v>802.26950534206196</v>
          </cell>
          <cell r="BL101">
            <v>802.26950534206196</v>
          </cell>
          <cell r="BM101">
            <v>802.26950534206196</v>
          </cell>
          <cell r="BN101">
            <v>802.26950534206196</v>
          </cell>
          <cell r="BO101">
            <v>802.26950534206196</v>
          </cell>
          <cell r="BP101">
            <v>802.26950534206196</v>
          </cell>
          <cell r="BQ101">
            <v>269.30081643918822</v>
          </cell>
          <cell r="BR101">
            <v>269.30081643918822</v>
          </cell>
          <cell r="BS101">
            <v>269.30081643918822</v>
          </cell>
          <cell r="BT101">
            <v>269.30081643918822</v>
          </cell>
          <cell r="BU101">
            <v>269.30081643918822</v>
          </cell>
          <cell r="BV101">
            <v>269.30081643918822</v>
          </cell>
          <cell r="BW101">
            <v>269.30081643918822</v>
          </cell>
          <cell r="BX101">
            <v>269.30081643918822</v>
          </cell>
          <cell r="BY101">
            <v>395.16503866141045</v>
          </cell>
          <cell r="BZ101">
            <v>0</v>
          </cell>
          <cell r="CA101">
            <v>410.29914000000002</v>
          </cell>
          <cell r="CB101">
            <v>297.97899999999998</v>
          </cell>
          <cell r="CC101">
            <v>1071.5703217812502</v>
          </cell>
          <cell r="CD101">
            <v>708.27814000000001</v>
          </cell>
          <cell r="CE101">
            <v>363.29218178125018</v>
          </cell>
          <cell r="CF101">
            <v>51.292304712559698</v>
          </cell>
        </row>
        <row r="102">
          <cell r="M102">
            <v>335.92549594676302</v>
          </cell>
          <cell r="N102">
            <v>335.92549594676302</v>
          </cell>
          <cell r="Q102">
            <v>25.72621311333334</v>
          </cell>
          <cell r="R102">
            <v>21.924677358181814</v>
          </cell>
          <cell r="S102">
            <v>14.338640488000003</v>
          </cell>
          <cell r="T102">
            <v>2.9213271261111111</v>
          </cell>
          <cell r="U102">
            <v>11.816991260555552</v>
          </cell>
          <cell r="V102">
            <v>31.771572488333337</v>
          </cell>
          <cell r="W102">
            <v>9.1831550066666665</v>
          </cell>
          <cell r="X102">
            <v>8.475696724444445</v>
          </cell>
          <cell r="Y102">
            <v>0</v>
          </cell>
          <cell r="Z102">
            <v>0</v>
          </cell>
          <cell r="AA102">
            <v>187.84816228312627</v>
          </cell>
          <cell r="AB102" t="str">
            <v xml:space="preserve"> </v>
          </cell>
          <cell r="AC102">
            <v>0.31215236222979464</v>
          </cell>
          <cell r="AD102">
            <v>0.31215236222979464</v>
          </cell>
          <cell r="AE102">
            <v>28.776594117647058</v>
          </cell>
          <cell r="AF102">
            <v>71.015669411764705</v>
          </cell>
          <cell r="AG102">
            <v>43.277015294117646</v>
          </cell>
          <cell r="AH102">
            <v>22.419323529411763</v>
          </cell>
          <cell r="AI102">
            <v>35.308275294117649</v>
          </cell>
          <cell r="AJ102">
            <v>46.359722352941176</v>
          </cell>
          <cell r="AK102">
            <v>54.888134117647056</v>
          </cell>
          <cell r="AL102">
            <v>40.591215294117646</v>
          </cell>
          <cell r="AM102">
            <v>55.716143529411767</v>
          </cell>
          <cell r="AN102">
            <v>56.716143529411767</v>
          </cell>
          <cell r="AO102">
            <v>111.93088176470587</v>
          </cell>
          <cell r="AP102">
            <v>7.6954519123529508</v>
          </cell>
          <cell r="AQ102">
            <v>-45.797826724264695</v>
          </cell>
          <cell r="AR102">
            <v>-17.550802180784306</v>
          </cell>
          <cell r="AS102">
            <v>-0.49464617122994881</v>
          </cell>
          <cell r="AT102">
            <v>-20.969634806117647</v>
          </cell>
          <cell r="AU102">
            <v>-43.438395226830067</v>
          </cell>
          <cell r="AV102">
            <v>-43.071142857091502</v>
          </cell>
          <cell r="AW102">
            <v>-8.8196428057843086</v>
          </cell>
          <cell r="AX102">
            <v>-46.5329885227451</v>
          </cell>
          <cell r="AY102">
            <v>61.689888717500011</v>
          </cell>
          <cell r="AZ102">
            <v>87.416101830833355</v>
          </cell>
          <cell r="BA102">
            <v>109.34077918901517</v>
          </cell>
          <cell r="BB102">
            <v>123.67941967701518</v>
          </cell>
          <cell r="BC102">
            <v>126.60074680312628</v>
          </cell>
          <cell r="BD102">
            <v>138.41773806368184</v>
          </cell>
          <cell r="BE102">
            <v>170.18931055201517</v>
          </cell>
          <cell r="BF102">
            <v>179.37246555868182</v>
          </cell>
          <cell r="BG102">
            <v>187.84816228312627</v>
          </cell>
          <cell r="BH102">
            <v>99.79226352941177</v>
          </cell>
          <cell r="BI102">
            <v>143.06927882352943</v>
          </cell>
          <cell r="BJ102">
            <v>165.4886023529412</v>
          </cell>
          <cell r="BK102">
            <v>200.79687764705886</v>
          </cell>
          <cell r="BL102">
            <v>247.15660000000003</v>
          </cell>
          <cell r="BM102">
            <v>302.04473411764707</v>
          </cell>
          <cell r="BN102">
            <v>342.63594941176473</v>
          </cell>
          <cell r="BO102">
            <v>398.35209294117647</v>
          </cell>
          <cell r="BP102">
            <v>455.0682364705882</v>
          </cell>
          <cell r="BQ102">
            <v>-38.102374811911758</v>
          </cell>
          <cell r="BR102">
            <v>-55.653176992696075</v>
          </cell>
          <cell r="BS102">
            <v>-56.147823163926034</v>
          </cell>
          <cell r="BT102">
            <v>-77.117457970043688</v>
          </cell>
          <cell r="BU102">
            <v>-120.55585319687374</v>
          </cell>
          <cell r="BV102">
            <v>-163.62699605396523</v>
          </cell>
          <cell r="BW102">
            <v>-172.44663885974956</v>
          </cell>
          <cell r="BX102">
            <v>-218.97962738249464</v>
          </cell>
          <cell r="BY102">
            <v>-267.22007418746193</v>
          </cell>
          <cell r="BZ102">
            <v>15.713036800000001</v>
          </cell>
          <cell r="CA102">
            <v>27.544693599999995</v>
          </cell>
          <cell r="CB102">
            <v>10.31833</v>
          </cell>
          <cell r="CC102">
            <v>87.416101830833355</v>
          </cell>
          <cell r="CD102">
            <v>53.576060400000003</v>
          </cell>
          <cell r="CE102">
            <v>33.840041430833352</v>
          </cell>
          <cell r="CF102">
            <v>63.162616247224769</v>
          </cell>
        </row>
        <row r="103">
          <cell r="L103">
            <v>789.43077443181005</v>
          </cell>
          <cell r="M103">
            <v>0</v>
          </cell>
          <cell r="N103">
            <v>789.43077443181005</v>
          </cell>
          <cell r="Q103">
            <v>47.948095163111127</v>
          </cell>
          <cell r="R103">
            <v>202.17414155490908</v>
          </cell>
          <cell r="S103">
            <v>324.35256989120001</v>
          </cell>
          <cell r="T103">
            <v>29.542688009000006</v>
          </cell>
          <cell r="U103">
            <v>46.088720308555537</v>
          </cell>
          <cell r="V103">
            <v>81.942586403666667</v>
          </cell>
          <cell r="W103">
            <v>112.688767713</v>
          </cell>
          <cell r="X103">
            <v>112.91027647111109</v>
          </cell>
          <cell r="Y103">
            <v>12.390064585999998</v>
          </cell>
          <cell r="Z103">
            <v>29.394562673449055</v>
          </cell>
          <cell r="AA103">
            <v>1098.5364878058358</v>
          </cell>
          <cell r="AB103">
            <v>0.73356349556402356</v>
          </cell>
          <cell r="AC103" t="str">
            <v xml:space="preserve"> </v>
          </cell>
          <cell r="AD103">
            <v>0.73356349556402356</v>
          </cell>
          <cell r="AE103">
            <v>25.493252457650296</v>
          </cell>
          <cell r="AF103">
            <v>78.408472988764188</v>
          </cell>
          <cell r="AG103">
            <v>51.955568463223656</v>
          </cell>
          <cell r="AH103">
            <v>146.06491211930705</v>
          </cell>
          <cell r="AI103">
            <v>299.67891600889817</v>
          </cell>
          <cell r="AJ103">
            <v>22.744207333863471</v>
          </cell>
          <cell r="AK103">
            <v>51.474659795668401</v>
          </cell>
          <cell r="AL103">
            <v>28.113496348121156</v>
          </cell>
          <cell r="AM103">
            <v>154.2450639852197</v>
          </cell>
          <cell r="AN103">
            <v>136.99130133354276</v>
          </cell>
          <cell r="AO103">
            <v>50.9395540035378</v>
          </cell>
          <cell r="AP103">
            <v>-0.60816354431695885</v>
          </cell>
          <cell r="AQ103">
            <v>-4.1895468702641807</v>
          </cell>
          <cell r="AR103">
            <v>-4.0074733001125296</v>
          </cell>
          <cell r="AS103">
            <v>56.109229435602032</v>
          </cell>
          <cell r="AT103">
            <v>24.673653882301835</v>
          </cell>
          <cell r="AU103">
            <v>6.7984806751365348</v>
          </cell>
          <cell r="AV103">
            <v>-5.3859394871128643</v>
          </cell>
          <cell r="AW103">
            <v>53.829090055545507</v>
          </cell>
          <cell r="AX103">
            <v>-41.556296272219697</v>
          </cell>
          <cell r="AY103">
            <v>99.104015031833342</v>
          </cell>
          <cell r="AZ103">
            <v>147.05211019494448</v>
          </cell>
          <cell r="BA103">
            <v>349.22625174985353</v>
          </cell>
          <cell r="BB103">
            <v>673.57882164105354</v>
          </cell>
          <cell r="BC103">
            <v>703.12150965005355</v>
          </cell>
          <cell r="BD103">
            <v>749.21022995860903</v>
          </cell>
          <cell r="BE103">
            <v>831.15281636227564</v>
          </cell>
          <cell r="BF103">
            <v>943.8415840752757</v>
          </cell>
          <cell r="BG103">
            <v>1056.7518605463868</v>
          </cell>
          <cell r="BH103">
            <v>103.90172544641449</v>
          </cell>
          <cell r="BI103">
            <v>155.85729390963814</v>
          </cell>
          <cell r="BJ103">
            <v>301.9222060289452</v>
          </cell>
          <cell r="BK103">
            <v>601.60112203784342</v>
          </cell>
          <cell r="BL103">
            <v>624.34532937170684</v>
          </cell>
          <cell r="BM103">
            <v>675.8199891673753</v>
          </cell>
          <cell r="BN103">
            <v>703.9334855154965</v>
          </cell>
          <cell r="BO103">
            <v>858.17854950071614</v>
          </cell>
          <cell r="BP103">
            <v>995.16985083425891</v>
          </cell>
          <cell r="BQ103">
            <v>-4.7977104145811467</v>
          </cell>
          <cell r="BR103">
            <v>-8.8051837146936691</v>
          </cell>
          <cell r="BS103">
            <v>47.304045720908334</v>
          </cell>
          <cell r="BT103">
            <v>71.977699603210112</v>
          </cell>
          <cell r="BU103">
            <v>78.776180278346715</v>
          </cell>
          <cell r="BV103">
            <v>73.390240791233737</v>
          </cell>
          <cell r="BW103">
            <v>127.21933084677914</v>
          </cell>
          <cell r="BX103">
            <v>85.66303457455956</v>
          </cell>
          <cell r="BY103">
            <v>61.582009712127842</v>
          </cell>
          <cell r="BZ103">
            <v>16.050903999999999</v>
          </cell>
          <cell r="CA103">
            <v>80.634719419999996</v>
          </cell>
          <cell r="CB103">
            <v>57.479230000000001</v>
          </cell>
          <cell r="CC103">
            <v>147.05211019494448</v>
          </cell>
          <cell r="CD103">
            <v>154.16485341999999</v>
          </cell>
          <cell r="CE103">
            <v>-7.1127432250555103</v>
          </cell>
          <cell r="CF103">
            <v>-4.613725545911473</v>
          </cell>
        </row>
        <row r="104">
          <cell r="G104" t="str">
            <v>Menos Bonos Ley 55/85 y Otros</v>
          </cell>
          <cell r="L104">
            <v>279.56515974264568</v>
          </cell>
          <cell r="N104">
            <v>279.56515974264568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0.25978059439896362</v>
          </cell>
          <cell r="AC104" t="str">
            <v xml:space="preserve"> </v>
          </cell>
          <cell r="AD104">
            <v>0.25978059439896362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W104">
            <v>0</v>
          </cell>
          <cell r="BX104">
            <v>0</v>
          </cell>
          <cell r="BY104">
            <v>0</v>
          </cell>
          <cell r="CC104">
            <v>0</v>
          </cell>
          <cell r="CD104">
            <v>0</v>
          </cell>
          <cell r="CE104">
            <v>0</v>
          </cell>
          <cell r="CF104" t="str">
            <v xml:space="preserve">n.a. </v>
          </cell>
        </row>
        <row r="105">
          <cell r="AX105">
            <v>0</v>
          </cell>
          <cell r="BN105">
            <v>0</v>
          </cell>
          <cell r="BO105">
            <v>0</v>
          </cell>
        </row>
        <row r="106">
          <cell r="L106" t="e">
            <v>#REF!</v>
          </cell>
          <cell r="M106" t="e">
            <v>#REF!</v>
          </cell>
          <cell r="N106" t="e">
            <v>#REF!</v>
          </cell>
          <cell r="Q106">
            <v>206.27681502049001</v>
          </cell>
          <cell r="R106">
            <v>639.88448619985002</v>
          </cell>
          <cell r="S106">
            <v>652.53199717977998</v>
          </cell>
          <cell r="T106">
            <v>248.23939259432001</v>
          </cell>
          <cell r="U106">
            <v>304.01528822100011</v>
          </cell>
          <cell r="V106">
            <v>420.99438568722007</v>
          </cell>
          <cell r="W106">
            <v>46.367790962989829</v>
          </cell>
          <cell r="X106">
            <v>583.99450135899986</v>
          </cell>
          <cell r="Y106">
            <v>70.188505643999989</v>
          </cell>
          <cell r="Z106">
            <v>-202.6288738400001</v>
          </cell>
          <cell r="AA106">
            <v>4055.4105103676493</v>
          </cell>
          <cell r="AB106" t="e">
            <v>#REF!</v>
          </cell>
          <cell r="AC106" t="e">
            <v>#REF!</v>
          </cell>
          <cell r="AD106" t="e">
            <v>#REF!</v>
          </cell>
          <cell r="AE106">
            <v>257.41269150581837</v>
          </cell>
          <cell r="AF106">
            <v>166.61080914380179</v>
          </cell>
          <cell r="AG106">
            <v>202.07436370859196</v>
          </cell>
          <cell r="AH106">
            <v>577.5588673884979</v>
          </cell>
          <cell r="AI106">
            <v>367.08218172257608</v>
          </cell>
          <cell r="AJ106">
            <v>346.06187568583243</v>
          </cell>
          <cell r="AK106">
            <v>117.1763798686485</v>
          </cell>
          <cell r="AL106">
            <v>-19.196601741356289</v>
          </cell>
          <cell r="AM106">
            <v>66.673193170564787</v>
          </cell>
          <cell r="AN106">
            <v>359.89872821879396</v>
          </cell>
          <cell r="AO106">
            <v>255.9316246498239</v>
          </cell>
          <cell r="AP106">
            <v>602.54650179418172</v>
          </cell>
          <cell r="AQ106">
            <v>58.97621889519823</v>
          </cell>
          <cell r="AR106">
            <v>4.2024513118980451</v>
          </cell>
          <cell r="AS106">
            <v>62.325618811352115</v>
          </cell>
          <cell r="AT106">
            <v>285.4498154572039</v>
          </cell>
          <cell r="AU106">
            <v>-97.822483091512424</v>
          </cell>
          <cell r="AV106">
            <v>186.83890835235161</v>
          </cell>
          <cell r="AW106">
            <v>440.19098742857636</v>
          </cell>
          <cell r="AX106">
            <v>-20.305402207574957</v>
          </cell>
          <cell r="AY106">
            <v>1085.5462213389999</v>
          </cell>
          <cell r="AZ106">
            <v>1291.8230363594898</v>
          </cell>
          <cell r="BA106">
            <v>1931.7075225593398</v>
          </cell>
          <cell r="BB106">
            <v>2584.2395197391197</v>
          </cell>
          <cell r="BC106">
            <v>2832.4789123334403</v>
          </cell>
          <cell r="BD106">
            <v>3136.4942005544408</v>
          </cell>
          <cell r="BE106">
            <v>3557.48858624166</v>
          </cell>
          <cell r="BF106">
            <v>3603.8563772046491</v>
          </cell>
          <cell r="BG106">
            <v>4187.8508785636486</v>
          </cell>
          <cell r="BH106">
            <v>424.02350064962013</v>
          </cell>
          <cell r="BI106">
            <v>626.09786435821229</v>
          </cell>
          <cell r="BJ106">
            <v>1203.6567317467102</v>
          </cell>
          <cell r="BK106">
            <v>1570.7389134692862</v>
          </cell>
          <cell r="BL106">
            <v>1916.8007891551183</v>
          </cell>
          <cell r="BM106">
            <v>1883.9771690237671</v>
          </cell>
          <cell r="BN106">
            <v>2014.7805672824104</v>
          </cell>
          <cell r="BO106">
            <v>2081.4537604529751</v>
          </cell>
          <cell r="BP106">
            <v>2441.3524886717692</v>
          </cell>
          <cell r="BQ106">
            <v>661.52272068937975</v>
          </cell>
          <cell r="BR106">
            <v>665.72517200127766</v>
          </cell>
          <cell r="BS106">
            <v>728.05079081262954</v>
          </cell>
          <cell r="BT106">
            <v>1013.5006062698337</v>
          </cell>
          <cell r="BU106">
            <v>915.67812317832113</v>
          </cell>
          <cell r="BV106">
            <v>1252.5170315306732</v>
          </cell>
          <cell r="BW106">
            <v>1542.7080189592496</v>
          </cell>
          <cell r="BX106">
            <v>1522.402616751674</v>
          </cell>
          <cell r="BY106">
            <v>1746.4983898918795</v>
          </cell>
          <cell r="BZ106">
            <v>243.755</v>
          </cell>
          <cell r="CA106">
            <v>-104.41860000000003</v>
          </cell>
          <cell r="CB106">
            <v>186.23699999999997</v>
          </cell>
          <cell r="CC106">
            <v>1291.8230363594898</v>
          </cell>
          <cell r="CD106">
            <v>325.57339999999999</v>
          </cell>
          <cell r="CE106">
            <v>966.24963635948984</v>
          </cell>
          <cell r="CF106">
            <v>296.78396219085766</v>
          </cell>
        </row>
        <row r="107">
          <cell r="L107" t="e">
            <v>#REF!</v>
          </cell>
          <cell r="M107" t="e">
            <v>#REF!</v>
          </cell>
          <cell r="N107" t="e">
            <v>#REF!</v>
          </cell>
          <cell r="Q107">
            <v>462.70712472049001</v>
          </cell>
          <cell r="R107">
            <v>1088.91101183302</v>
          </cell>
          <cell r="S107">
            <v>927.42099089452995</v>
          </cell>
          <cell r="T107">
            <v>395.50859826532002</v>
          </cell>
          <cell r="U107">
            <v>828.39575822100005</v>
          </cell>
          <cell r="V107">
            <v>692.66227908200005</v>
          </cell>
          <cell r="W107">
            <v>559.36255331399991</v>
          </cell>
          <cell r="X107">
            <v>641.7194013589999</v>
          </cell>
          <cell r="Y107">
            <v>155.74210564399999</v>
          </cell>
          <cell r="Z107">
            <v>149.57612615999989</v>
          </cell>
          <cell r="AA107">
            <v>7196.4493439323596</v>
          </cell>
          <cell r="AB107" t="e">
            <v>#REF!</v>
          </cell>
          <cell r="AC107" t="e">
            <v>#REF!</v>
          </cell>
          <cell r="AD107" t="e">
            <v>#REF!</v>
          </cell>
          <cell r="AE107">
            <v>396.71800000000002</v>
          </cell>
          <cell r="AF107">
            <v>230.15110914380179</v>
          </cell>
          <cell r="AG107">
            <v>437.34327619978995</v>
          </cell>
          <cell r="AH107">
            <v>997.21158021495796</v>
          </cell>
          <cell r="AI107">
            <v>670.7728257158501</v>
          </cell>
          <cell r="AJ107">
            <v>511.91857889883244</v>
          </cell>
          <cell r="AK107">
            <v>714.08966999580252</v>
          </cell>
          <cell r="AL107">
            <v>520.34018775564368</v>
          </cell>
          <cell r="AM107">
            <v>647.75248287969373</v>
          </cell>
          <cell r="AN107">
            <v>405.01155945365394</v>
          </cell>
          <cell r="AO107">
            <v>322.060455079473</v>
          </cell>
          <cell r="AP107">
            <v>617.52199999999993</v>
          </cell>
          <cell r="AQ107">
            <v>50.052285295198232</v>
          </cell>
          <cell r="AR107">
            <v>25.36384852070006</v>
          </cell>
          <cell r="AS107">
            <v>91.699431618062022</v>
          </cell>
          <cell r="AT107">
            <v>256.64816517867985</v>
          </cell>
          <cell r="AU107">
            <v>-116.40998063351242</v>
          </cell>
          <cell r="AV107">
            <v>114.30608822519753</v>
          </cell>
          <cell r="AW107">
            <v>172.32209132635637</v>
          </cell>
          <cell r="AX107">
            <v>-88.389929565693819</v>
          </cell>
          <cell r="AY107">
            <v>1294.4433944389998</v>
          </cell>
          <cell r="AZ107">
            <v>1757.1505191594899</v>
          </cell>
          <cell r="BA107">
            <v>2846.0615309925097</v>
          </cell>
          <cell r="BB107">
            <v>3773.4825218870396</v>
          </cell>
          <cell r="BC107">
            <v>4168.9911201523601</v>
          </cell>
          <cell r="BD107">
            <v>4997.3868783733606</v>
          </cell>
          <cell r="BE107">
            <v>5690.0491574553598</v>
          </cell>
          <cell r="BF107">
            <v>6249.4117107693592</v>
          </cell>
          <cell r="BG107">
            <v>6891.1311121283588</v>
          </cell>
          <cell r="BH107">
            <v>626.86910914380178</v>
          </cell>
          <cell r="BI107">
            <v>1064.2123853435919</v>
          </cell>
          <cell r="BJ107">
            <v>2061.4239655585498</v>
          </cell>
          <cell r="BK107">
            <v>2732.1967912743999</v>
          </cell>
          <cell r="BL107">
            <v>3244.1153701732319</v>
          </cell>
          <cell r="BM107">
            <v>3958.2050401690349</v>
          </cell>
          <cell r="BN107">
            <v>4478.5452279246783</v>
          </cell>
          <cell r="BO107">
            <v>5126.2977108043724</v>
          </cell>
          <cell r="BP107">
            <v>5531.3092702580261</v>
          </cell>
          <cell r="BQ107">
            <v>667.57428529519814</v>
          </cell>
          <cell r="BR107">
            <v>692.93813381589803</v>
          </cell>
          <cell r="BS107">
            <v>784.63756543395994</v>
          </cell>
          <cell r="BT107">
            <v>1041.28573061264</v>
          </cell>
          <cell r="BU107">
            <v>924.87574997912748</v>
          </cell>
          <cell r="BV107">
            <v>1039.1818382043252</v>
          </cell>
          <cell r="BW107">
            <v>1211.5039295306815</v>
          </cell>
          <cell r="BX107">
            <v>1123.1139999649868</v>
          </cell>
          <cell r="BY107">
            <v>1359.8218418703327</v>
          </cell>
          <cell r="BZ107">
            <v>300.08199999999999</v>
          </cell>
          <cell r="CA107">
            <v>281.39999999999998</v>
          </cell>
          <cell r="CB107">
            <v>394.53199999999998</v>
          </cell>
          <cell r="CC107">
            <v>1757.1505191594899</v>
          </cell>
          <cell r="CD107">
            <v>976.01400000000001</v>
          </cell>
          <cell r="CE107">
            <v>781.13651915948992</v>
          </cell>
          <cell r="CF107">
            <v>80.033331402980906</v>
          </cell>
        </row>
        <row r="108">
          <cell r="L108">
            <v>5977.6461322326977</v>
          </cell>
          <cell r="M108">
            <v>0</v>
          </cell>
          <cell r="N108">
            <v>5977.6461322326977</v>
          </cell>
          <cell r="Q108">
            <v>462.70712472049001</v>
          </cell>
          <cell r="R108">
            <v>1088.91101183302</v>
          </cell>
          <cell r="S108">
            <v>718.84242761753001</v>
          </cell>
          <cell r="T108">
            <v>393.189057263</v>
          </cell>
          <cell r="U108">
            <v>743.365338221</v>
          </cell>
          <cell r="V108">
            <v>625.69829108200008</v>
          </cell>
          <cell r="W108">
            <v>551.82264131399995</v>
          </cell>
          <cell r="X108">
            <v>635.25968435899995</v>
          </cell>
          <cell r="Y108">
            <v>150.814092644</v>
          </cell>
          <cell r="Z108">
            <v>148.83265815999988</v>
          </cell>
          <cell r="AA108">
            <v>6783.8857216530396</v>
          </cell>
          <cell r="AB108">
            <v>5.5546136963832682</v>
          </cell>
          <cell r="AC108" t="str">
            <v xml:space="preserve"> </v>
          </cell>
          <cell r="AD108">
            <v>5.5546136963832682</v>
          </cell>
          <cell r="AE108">
            <v>366.71800000000002</v>
          </cell>
          <cell r="AF108">
            <v>230.15110914380179</v>
          </cell>
          <cell r="AG108">
            <v>437.34327619978995</v>
          </cell>
          <cell r="AH108">
            <v>997.21158021495796</v>
          </cell>
          <cell r="AI108">
            <v>608.76358658717902</v>
          </cell>
          <cell r="AJ108">
            <v>363.30695944018055</v>
          </cell>
          <cell r="AK108">
            <v>639.43524439606597</v>
          </cell>
          <cell r="AL108">
            <v>422.03017174382603</v>
          </cell>
          <cell r="AM108">
            <v>643.60206961169797</v>
          </cell>
          <cell r="AN108">
            <v>371.73436399999997</v>
          </cell>
          <cell r="AO108">
            <v>317.07336399999997</v>
          </cell>
          <cell r="AP108">
            <v>617.52199999999993</v>
          </cell>
          <cell r="AQ108">
            <v>50.052285295198232</v>
          </cell>
          <cell r="AR108">
            <v>25.36384852070006</v>
          </cell>
          <cell r="AS108">
            <v>91.699431618062022</v>
          </cell>
          <cell r="AT108">
            <v>110.07884103035099</v>
          </cell>
          <cell r="AU108">
            <v>29.882097822819446</v>
          </cell>
          <cell r="AV108">
            <v>103.93009382493403</v>
          </cell>
          <cell r="AW108">
            <v>203.66811933817405</v>
          </cell>
          <cell r="AX108">
            <v>-91.779428297698018</v>
          </cell>
          <cell r="AY108">
            <v>1264.4433944389998</v>
          </cell>
          <cell r="AZ108">
            <v>1727.1505191594899</v>
          </cell>
          <cell r="BA108">
            <v>2816.0615309925097</v>
          </cell>
          <cell r="BB108">
            <v>3534.9039586100398</v>
          </cell>
          <cell r="BC108">
            <v>3928.0930158730398</v>
          </cell>
          <cell r="BD108">
            <v>4671.4583540940403</v>
          </cell>
          <cell r="BE108">
            <v>5297.15664517604</v>
          </cell>
          <cell r="BF108">
            <v>5848.9792864900392</v>
          </cell>
          <cell r="BG108">
            <v>6484.2389708490391</v>
          </cell>
          <cell r="BH108">
            <v>596.86910914380178</v>
          </cell>
          <cell r="BI108">
            <v>1034.2123853435919</v>
          </cell>
          <cell r="BJ108">
            <v>2031.4239655585498</v>
          </cell>
          <cell r="BK108">
            <v>2640.1875521457287</v>
          </cell>
          <cell r="BL108">
            <v>3003.4945115859091</v>
          </cell>
          <cell r="BM108">
            <v>3642.9297559819752</v>
          </cell>
          <cell r="BN108">
            <v>4064.9599277258012</v>
          </cell>
          <cell r="BO108">
            <v>4708.5619973374996</v>
          </cell>
          <cell r="BP108">
            <v>5080.2963613374995</v>
          </cell>
          <cell r="BQ108">
            <v>667.57428529519814</v>
          </cell>
          <cell r="BR108">
            <v>692.93813381589803</v>
          </cell>
          <cell r="BS108">
            <v>784.63756543395994</v>
          </cell>
          <cell r="BT108">
            <v>894.71640646431115</v>
          </cell>
          <cell r="BU108">
            <v>924.59850428713048</v>
          </cell>
          <cell r="BV108">
            <v>1028.5285981120646</v>
          </cell>
          <cell r="BW108">
            <v>1232.1967174502388</v>
          </cell>
          <cell r="BX108">
            <v>1140.4172891525395</v>
          </cell>
          <cell r="BY108">
            <v>1403.9426095115396</v>
          </cell>
          <cell r="BZ108">
            <v>300.08199999999999</v>
          </cell>
          <cell r="CA108">
            <v>281.39999999999998</v>
          </cell>
          <cell r="CB108">
            <v>341.089</v>
          </cell>
          <cell r="CC108">
            <v>1727.1505191594899</v>
          </cell>
          <cell r="CD108">
            <v>922.57100000000003</v>
          </cell>
          <cell r="CE108">
            <v>804.57951915948991</v>
          </cell>
          <cell r="CF108">
            <v>87.210579907615767</v>
          </cell>
        </row>
        <row r="109">
          <cell r="L109">
            <v>1800.2401520390001</v>
          </cell>
          <cell r="N109">
            <v>1800.2401520390001</v>
          </cell>
          <cell r="Q109">
            <v>132.15</v>
          </cell>
          <cell r="R109">
            <v>374.5</v>
          </cell>
          <cell r="S109">
            <v>159.91300000000001</v>
          </cell>
          <cell r="T109">
            <v>44.726067593000003</v>
          </cell>
          <cell r="U109">
            <v>98.430521941999999</v>
          </cell>
          <cell r="V109">
            <v>91.8</v>
          </cell>
          <cell r="W109">
            <v>330.7</v>
          </cell>
          <cell r="X109">
            <v>107.436361198</v>
          </cell>
          <cell r="Y109">
            <v>60.815374818999999</v>
          </cell>
          <cell r="Z109">
            <v>79.538499999999999</v>
          </cell>
          <cell r="AA109">
            <v>2046.2419775909998</v>
          </cell>
          <cell r="AB109">
            <v>1.6728388372431113</v>
          </cell>
          <cell r="AC109" t="str">
            <v xml:space="preserve"> </v>
          </cell>
          <cell r="AD109">
            <v>1.6728388372431113</v>
          </cell>
          <cell r="AE109">
            <v>116.718</v>
          </cell>
          <cell r="AF109">
            <v>76.635999999999996</v>
          </cell>
          <cell r="AG109">
            <v>129.99199999999999</v>
          </cell>
          <cell r="AH109">
            <v>266.02800000000002</v>
          </cell>
          <cell r="AI109">
            <v>151.977</v>
          </cell>
          <cell r="AJ109">
            <v>62.365000000000002</v>
          </cell>
          <cell r="AK109">
            <v>92.058999999999997</v>
          </cell>
          <cell r="AL109">
            <v>85.102000000000004</v>
          </cell>
          <cell r="AM109">
            <v>296.23500000000001</v>
          </cell>
          <cell r="AN109">
            <v>50</v>
          </cell>
          <cell r="AO109">
            <v>50</v>
          </cell>
          <cell r="AP109">
            <v>370.13199999999995</v>
          </cell>
          <cell r="AQ109">
            <v>2.7461520390000089</v>
          </cell>
          <cell r="AR109">
            <v>2.1580000000000155</v>
          </cell>
          <cell r="AS109">
            <v>108.47199999999998</v>
          </cell>
          <cell r="AT109">
            <v>7.936000000000007</v>
          </cell>
          <cell r="AU109">
            <v>-17.638932406999999</v>
          </cell>
          <cell r="AV109">
            <v>6.3715219420000011</v>
          </cell>
          <cell r="AW109">
            <v>6.6979999999999933</v>
          </cell>
          <cell r="AX109">
            <v>34.464999999999975</v>
          </cell>
          <cell r="AY109">
            <v>566.23215203899997</v>
          </cell>
          <cell r="AZ109">
            <v>698.38215203899995</v>
          </cell>
          <cell r="BA109">
            <v>1072.8821520389999</v>
          </cell>
          <cell r="BB109">
            <v>1232.795152039</v>
          </cell>
          <cell r="BC109">
            <v>1277.5212196319999</v>
          </cell>
          <cell r="BD109">
            <v>1375.9517415739999</v>
          </cell>
          <cell r="BE109">
            <v>1467.7517415739999</v>
          </cell>
          <cell r="BF109">
            <v>1798.4517415739999</v>
          </cell>
          <cell r="BG109">
            <v>1905.8881027719999</v>
          </cell>
          <cell r="BH109">
            <v>193.35399999999998</v>
          </cell>
          <cell r="BI109">
            <v>323.346</v>
          </cell>
          <cell r="BJ109">
            <v>589.37400000000002</v>
          </cell>
          <cell r="BK109">
            <v>741.351</v>
          </cell>
          <cell r="BL109">
            <v>803.71600000000001</v>
          </cell>
          <cell r="BM109">
            <v>895.77499999999998</v>
          </cell>
          <cell r="BN109">
            <v>980.87699999999995</v>
          </cell>
          <cell r="BO109">
            <v>1277.1120000000001</v>
          </cell>
          <cell r="BP109">
            <v>1327.1120000000001</v>
          </cell>
          <cell r="BQ109">
            <v>372.87815203899999</v>
          </cell>
          <cell r="BR109">
            <v>375.03615203899994</v>
          </cell>
          <cell r="BS109">
            <v>483.50815203899992</v>
          </cell>
          <cell r="BT109">
            <v>491.44415203899996</v>
          </cell>
          <cell r="BU109">
            <v>473.80521963199988</v>
          </cell>
          <cell r="BV109">
            <v>480.17674157399995</v>
          </cell>
          <cell r="BW109">
            <v>486.87474157399993</v>
          </cell>
          <cell r="BX109">
            <v>521.33974157399985</v>
          </cell>
          <cell r="BY109">
            <v>578.77610277199983</v>
          </cell>
          <cell r="BZ109">
            <v>196.523</v>
          </cell>
          <cell r="CA109">
            <v>207.4</v>
          </cell>
          <cell r="CB109">
            <v>202.44</v>
          </cell>
          <cell r="CC109">
            <v>698.38215203899995</v>
          </cell>
          <cell r="CD109">
            <v>606.36300000000006</v>
          </cell>
          <cell r="CE109">
            <v>92.019152038999891</v>
          </cell>
          <cell r="CF109">
            <v>15.175588226689275</v>
          </cell>
        </row>
        <row r="110">
          <cell r="L110">
            <v>1999.9646399999999</v>
          </cell>
          <cell r="N110">
            <v>1999.9646399999999</v>
          </cell>
          <cell r="Q110">
            <v>126.04443754799999</v>
          </cell>
          <cell r="R110">
            <v>445.03289853799998</v>
          </cell>
          <cell r="S110">
            <v>346.61981351199995</v>
          </cell>
          <cell r="T110">
            <v>219.998784503</v>
          </cell>
          <cell r="U110">
            <v>247.522541058</v>
          </cell>
          <cell r="V110">
            <v>279.08910039599999</v>
          </cell>
          <cell r="W110">
            <v>221.12264131399999</v>
          </cell>
          <cell r="X110">
            <v>527.82332316099996</v>
          </cell>
          <cell r="Y110">
            <v>89.998717825</v>
          </cell>
          <cell r="Z110">
            <v>69.294158159999895</v>
          </cell>
          <cell r="AA110">
            <v>2863.2583826419991</v>
          </cell>
          <cell r="AB110">
            <v>1.8584290096605172</v>
          </cell>
          <cell r="AC110" t="str">
            <v xml:space="preserve"> </v>
          </cell>
          <cell r="AD110">
            <v>1.8584290096605172</v>
          </cell>
          <cell r="AE110">
            <v>100</v>
          </cell>
          <cell r="AF110">
            <v>91.8</v>
          </cell>
          <cell r="AG110">
            <v>151.38036399999999</v>
          </cell>
          <cell r="AH110">
            <v>271.54036400000001</v>
          </cell>
          <cell r="AI110">
            <v>160.82836400000002</v>
          </cell>
          <cell r="AJ110">
            <v>121.27336400000002</v>
          </cell>
          <cell r="AK110">
            <v>162.04036400000001</v>
          </cell>
          <cell r="AL110">
            <v>109.50136400000001</v>
          </cell>
          <cell r="AM110">
            <v>105.72936399999998</v>
          </cell>
          <cell r="AN110">
            <v>113.53436399999998</v>
          </cell>
          <cell r="AO110">
            <v>110.973364</v>
          </cell>
          <cell r="AP110">
            <v>129.59</v>
          </cell>
          <cell r="AQ110">
            <v>-30.678033372999998</v>
          </cell>
          <cell r="AR110">
            <v>-25.335926451999995</v>
          </cell>
          <cell r="AS110">
            <v>173.49253453799997</v>
          </cell>
          <cell r="AT110">
            <v>185.79144951199993</v>
          </cell>
          <cell r="AU110">
            <v>98.725420502999981</v>
          </cell>
          <cell r="AV110">
            <v>85.482177057999991</v>
          </cell>
          <cell r="AW110">
            <v>169.58773639599997</v>
          </cell>
          <cell r="AX110">
            <v>115.39327731400002</v>
          </cell>
          <cell r="AY110">
            <v>290.71196662699998</v>
          </cell>
          <cell r="AZ110">
            <v>416.75640417499994</v>
          </cell>
          <cell r="BA110">
            <v>861.78930271299987</v>
          </cell>
          <cell r="BB110">
            <v>1208.4091162249997</v>
          </cell>
          <cell r="BC110">
            <v>1428.4079007279997</v>
          </cell>
          <cell r="BD110">
            <v>1675.9304417859998</v>
          </cell>
          <cell r="BE110">
            <v>1955.0195421819999</v>
          </cell>
          <cell r="BF110">
            <v>2176.1421834959997</v>
          </cell>
          <cell r="BG110">
            <v>2703.9655066569994</v>
          </cell>
          <cell r="BH110">
            <v>191.8</v>
          </cell>
          <cell r="BI110">
            <v>343.180364</v>
          </cell>
          <cell r="BJ110">
            <v>614.72072800000001</v>
          </cell>
          <cell r="BK110">
            <v>775.54909199999997</v>
          </cell>
          <cell r="BL110">
            <v>896.82245599999999</v>
          </cell>
          <cell r="BM110">
            <v>1058.8628200000001</v>
          </cell>
          <cell r="BN110">
            <v>1168.364184</v>
          </cell>
          <cell r="BO110">
            <v>1274.0935480000001</v>
          </cell>
          <cell r="BP110">
            <v>1387.6279119999999</v>
          </cell>
          <cell r="BQ110">
            <v>98.91196662699997</v>
          </cell>
          <cell r="BR110">
            <v>73.576040174999946</v>
          </cell>
          <cell r="BS110">
            <v>247.06857471299986</v>
          </cell>
          <cell r="BT110">
            <v>432.86002422499973</v>
          </cell>
          <cell r="BU110">
            <v>531.58544472799974</v>
          </cell>
          <cell r="BV110">
            <v>617.06762178599979</v>
          </cell>
          <cell r="BW110">
            <v>786.65535818199987</v>
          </cell>
          <cell r="BX110">
            <v>902.04863549599963</v>
          </cell>
          <cell r="BY110">
            <v>1316.3375946569995</v>
          </cell>
          <cell r="BZ110">
            <v>15</v>
          </cell>
          <cell r="CA110">
            <v>5.4</v>
          </cell>
          <cell r="CB110">
            <v>0.54900000000000004</v>
          </cell>
          <cell r="CC110">
            <v>416.75640417499994</v>
          </cell>
          <cell r="CD110">
            <v>20.948999999999998</v>
          </cell>
          <cell r="CE110">
            <v>395.80740417499993</v>
          </cell>
          <cell r="CF110">
            <v>1889.3856707957418</v>
          </cell>
        </row>
        <row r="111">
          <cell r="L111">
            <v>1777.4413401936974</v>
          </cell>
          <cell r="N111">
            <v>1777.4413401936974</v>
          </cell>
          <cell r="Q111">
            <v>204.51268717249002</v>
          </cell>
          <cell r="R111">
            <v>269.37811329502</v>
          </cell>
          <cell r="S111">
            <v>212.30961410553002</v>
          </cell>
          <cell r="T111">
            <v>128.46420516699999</v>
          </cell>
          <cell r="U111">
            <v>397.41227522100002</v>
          </cell>
          <cell r="V111">
            <v>254.80919068600005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1874.3853614200402</v>
          </cell>
          <cell r="AB111">
            <v>1.6516534760263737</v>
          </cell>
          <cell r="AC111" t="str">
            <v xml:space="preserve"> </v>
          </cell>
          <cell r="AD111">
            <v>1.6516534760263737</v>
          </cell>
          <cell r="AE111">
            <v>150</v>
          </cell>
          <cell r="AF111">
            <v>61.715109143801804</v>
          </cell>
          <cell r="AG111">
            <v>155.97091219979001</v>
          </cell>
          <cell r="AH111">
            <v>159.64321621495799</v>
          </cell>
          <cell r="AI111">
            <v>195.95822258717899</v>
          </cell>
          <cell r="AJ111">
            <v>79.668595440180496</v>
          </cell>
          <cell r="AK111">
            <v>385.33588039606599</v>
          </cell>
          <cell r="AL111">
            <v>227.426807743826</v>
          </cell>
          <cell r="AM111">
            <v>141.63770561169801</v>
          </cell>
          <cell r="AN111">
            <v>108.2</v>
          </cell>
          <cell r="AO111">
            <v>56.1</v>
          </cell>
          <cell r="AP111">
            <v>117.80000000000001</v>
          </cell>
          <cell r="AQ111">
            <v>77.984166629198171</v>
          </cell>
          <cell r="AR111">
            <v>48.541774972700011</v>
          </cell>
          <cell r="AS111">
            <v>109.73489708006201</v>
          </cell>
          <cell r="AT111">
            <v>16.351391518351022</v>
          </cell>
          <cell r="AU111">
            <v>48.795609726819492</v>
          </cell>
          <cell r="AV111">
            <v>12.076394824934027</v>
          </cell>
          <cell r="AW111">
            <v>27.382382942174047</v>
          </cell>
          <cell r="AX111">
            <v>-141.63770561169801</v>
          </cell>
          <cell r="AY111">
            <v>407.49927577300002</v>
          </cell>
          <cell r="AZ111">
            <v>612.01196294549004</v>
          </cell>
          <cell r="BA111">
            <v>881.3900762405101</v>
          </cell>
          <cell r="BB111">
            <v>1093.6996903460401</v>
          </cell>
          <cell r="BC111">
            <v>1222.1638955130402</v>
          </cell>
          <cell r="BD111">
            <v>1619.5761707340403</v>
          </cell>
          <cell r="BE111">
            <v>1874.3853614200402</v>
          </cell>
          <cell r="BF111">
            <v>1874.3853614200402</v>
          </cell>
          <cell r="BG111">
            <v>1874.3853614200402</v>
          </cell>
          <cell r="BH111">
            <v>211.71510914380181</v>
          </cell>
          <cell r="BI111">
            <v>367.68602134359185</v>
          </cell>
          <cell r="BJ111">
            <v>527.32923755854983</v>
          </cell>
          <cell r="BK111">
            <v>723.2874601457288</v>
          </cell>
          <cell r="BL111">
            <v>802.95605558590933</v>
          </cell>
          <cell r="BM111">
            <v>1188.2919359819753</v>
          </cell>
          <cell r="BN111">
            <v>1415.7187437258012</v>
          </cell>
          <cell r="BO111">
            <v>1557.3564493374993</v>
          </cell>
          <cell r="BP111">
            <v>1665.5564493374993</v>
          </cell>
          <cell r="BQ111">
            <v>195.78416662919821</v>
          </cell>
          <cell r="BR111">
            <v>244.32594160189819</v>
          </cell>
          <cell r="BS111">
            <v>354.06083868196026</v>
          </cell>
          <cell r="BT111">
            <v>370.41223020031134</v>
          </cell>
          <cell r="BU111">
            <v>419.20783992713086</v>
          </cell>
          <cell r="BV111">
            <v>431.284234752065</v>
          </cell>
          <cell r="BW111">
            <v>458.66661769423899</v>
          </cell>
          <cell r="BX111">
            <v>317.02891208254096</v>
          </cell>
          <cell r="BY111">
            <v>208.82891208254091</v>
          </cell>
          <cell r="BZ111">
            <v>88.558999999999997</v>
          </cell>
          <cell r="CA111">
            <v>68.599999999999994</v>
          </cell>
          <cell r="CB111">
            <v>138.1</v>
          </cell>
          <cell r="CC111">
            <v>612.01196294549004</v>
          </cell>
          <cell r="CD111">
            <v>295.25900000000001</v>
          </cell>
          <cell r="CE111">
            <v>316.75296294549003</v>
          </cell>
          <cell r="CF111">
            <v>107.27969780616</v>
          </cell>
        </row>
        <row r="112">
          <cell r="L112">
            <v>400</v>
          </cell>
          <cell r="N112">
            <v>400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0.37169237345326611</v>
          </cell>
          <cell r="AC112" t="str">
            <v xml:space="preserve"> </v>
          </cell>
          <cell r="AD112">
            <v>0.37169237345326611</v>
          </cell>
          <cell r="AE112">
            <v>0</v>
          </cell>
          <cell r="AF112">
            <v>0</v>
          </cell>
          <cell r="AG112">
            <v>0</v>
          </cell>
          <cell r="AH112">
            <v>300</v>
          </cell>
          <cell r="AI112">
            <v>100</v>
          </cell>
          <cell r="AJ112">
            <v>100</v>
          </cell>
          <cell r="AK112">
            <v>0</v>
          </cell>
          <cell r="AL112">
            <v>0</v>
          </cell>
          <cell r="AM112">
            <v>100</v>
          </cell>
          <cell r="AN112">
            <v>100</v>
          </cell>
          <cell r="AO112">
            <v>100</v>
          </cell>
          <cell r="AP112">
            <v>0</v>
          </cell>
          <cell r="AQ112">
            <v>0</v>
          </cell>
          <cell r="AR112">
            <v>0</v>
          </cell>
          <cell r="AS112">
            <v>-300</v>
          </cell>
          <cell r="AT112">
            <v>-100</v>
          </cell>
          <cell r="AU112">
            <v>-100</v>
          </cell>
          <cell r="AV112">
            <v>0</v>
          </cell>
          <cell r="AW112">
            <v>0</v>
          </cell>
          <cell r="AX112">
            <v>-100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300</v>
          </cell>
          <cell r="BK112">
            <v>400</v>
          </cell>
          <cell r="BL112">
            <v>500</v>
          </cell>
          <cell r="BM112">
            <v>500</v>
          </cell>
          <cell r="BN112">
            <v>500</v>
          </cell>
          <cell r="BO112">
            <v>600</v>
          </cell>
          <cell r="BP112">
            <v>700</v>
          </cell>
          <cell r="BQ112">
            <v>0</v>
          </cell>
          <cell r="BR112">
            <v>0</v>
          </cell>
          <cell r="BS112">
            <v>-300</v>
          </cell>
          <cell r="BT112">
            <v>-400</v>
          </cell>
          <cell r="BU112">
            <v>-500</v>
          </cell>
          <cell r="BV112">
            <v>-500</v>
          </cell>
          <cell r="BW112">
            <v>-500</v>
          </cell>
          <cell r="BX112">
            <v>-600</v>
          </cell>
          <cell r="BY112">
            <v>-700</v>
          </cell>
          <cell r="CC112">
            <v>0</v>
          </cell>
          <cell r="CD112">
            <v>0</v>
          </cell>
          <cell r="CE112">
            <v>0</v>
          </cell>
          <cell r="CF112" t="str">
            <v xml:space="preserve">n.a. </v>
          </cell>
        </row>
        <row r="113">
          <cell r="L113" t="e">
            <v>#REF!</v>
          </cell>
          <cell r="M113" t="e">
            <v>#REF!</v>
          </cell>
          <cell r="N113" t="e">
            <v>#REF!</v>
          </cell>
          <cell r="Q113">
            <v>0</v>
          </cell>
          <cell r="R113">
            <v>0</v>
          </cell>
          <cell r="S113">
            <v>208.57856327699997</v>
          </cell>
          <cell r="T113">
            <v>2.3195410023199998</v>
          </cell>
          <cell r="U113">
            <v>85.030420000000007</v>
          </cell>
          <cell r="V113">
            <v>66.963988000000001</v>
          </cell>
          <cell r="W113">
            <v>7.5399120000000002</v>
          </cell>
          <cell r="X113">
            <v>6.4597169999999995</v>
          </cell>
          <cell r="Y113">
            <v>4.9280130000000009</v>
          </cell>
          <cell r="Z113">
            <v>0.74346800000000002</v>
          </cell>
          <cell r="AA113">
            <v>412.56362227931999</v>
          </cell>
          <cell r="AB113" t="e">
            <v>#REF!</v>
          </cell>
          <cell r="AC113" t="e">
            <v>#REF!</v>
          </cell>
          <cell r="AD113" t="e">
            <v>#REF!</v>
          </cell>
          <cell r="AE113">
            <v>30</v>
          </cell>
          <cell r="AF113">
            <v>0</v>
          </cell>
          <cell r="AG113">
            <v>0</v>
          </cell>
          <cell r="AH113">
            <v>0</v>
          </cell>
          <cell r="AI113">
            <v>62.009239128671091</v>
          </cell>
          <cell r="AJ113">
            <v>148.61161945865189</v>
          </cell>
          <cell r="AK113">
            <v>74.654425599736498</v>
          </cell>
          <cell r="AL113">
            <v>98.310016011817709</v>
          </cell>
          <cell r="AM113">
            <v>4.1504132679958099</v>
          </cell>
          <cell r="AN113">
            <v>33.277195453654002</v>
          </cell>
          <cell r="AO113">
            <v>4.9870910794730197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146.56932414832889</v>
          </cell>
          <cell r="AU113">
            <v>-146.29207845633189</v>
          </cell>
          <cell r="AV113">
            <v>10.375994400263508</v>
          </cell>
          <cell r="AW113">
            <v>-31.346028011817708</v>
          </cell>
          <cell r="AX113">
            <v>3.3894987320041903</v>
          </cell>
          <cell r="AY113">
            <v>30</v>
          </cell>
          <cell r="AZ113">
            <v>30</v>
          </cell>
          <cell r="BA113">
            <v>30</v>
          </cell>
          <cell r="BB113">
            <v>238.57856327699997</v>
          </cell>
          <cell r="BC113">
            <v>240.89810427931997</v>
          </cell>
          <cell r="BD113">
            <v>325.92852427931996</v>
          </cell>
          <cell r="BE113">
            <v>392.89251227931993</v>
          </cell>
          <cell r="BF113">
            <v>400.43242427931995</v>
          </cell>
          <cell r="BG113">
            <v>406.89214127931996</v>
          </cell>
          <cell r="BH113">
            <v>30</v>
          </cell>
          <cell r="BI113">
            <v>30</v>
          </cell>
          <cell r="BJ113">
            <v>30</v>
          </cell>
          <cell r="BK113">
            <v>92.009239128671084</v>
          </cell>
          <cell r="BL113">
            <v>240.62085858732297</v>
          </cell>
          <cell r="BM113">
            <v>315.27528418705947</v>
          </cell>
          <cell r="BN113">
            <v>413.58530019887718</v>
          </cell>
          <cell r="BO113">
            <v>417.73571346687299</v>
          </cell>
          <cell r="BP113">
            <v>451.01290892052702</v>
          </cell>
          <cell r="BQ113">
            <v>0</v>
          </cell>
          <cell r="BR113">
            <v>0</v>
          </cell>
          <cell r="BS113">
            <v>0</v>
          </cell>
          <cell r="BT113">
            <v>146.56932414832889</v>
          </cell>
          <cell r="BU113">
            <v>0.27724569199699545</v>
          </cell>
          <cell r="BV113">
            <v>10.653240092260489</v>
          </cell>
          <cell r="BW113">
            <v>-20.692787919557247</v>
          </cell>
          <cell r="BX113">
            <v>-17.303289187553048</v>
          </cell>
          <cell r="BY113">
            <v>-44.120767641207067</v>
          </cell>
          <cell r="BZ113">
            <v>0</v>
          </cell>
          <cell r="CA113">
            <v>0</v>
          </cell>
          <cell r="CB113">
            <v>53.442999999999998</v>
          </cell>
          <cell r="CC113">
            <v>30</v>
          </cell>
          <cell r="CD113">
            <v>53.442999999999998</v>
          </cell>
          <cell r="CE113">
            <v>-23.442999999999998</v>
          </cell>
          <cell r="CF113">
            <v>-43.865426716314573</v>
          </cell>
        </row>
        <row r="114">
          <cell r="H114" t="str">
            <v>Bonos de Seguridad</v>
          </cell>
          <cell r="L114">
            <v>426.00000000000006</v>
          </cell>
          <cell r="N114">
            <v>426.00000000000006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208.57856327699997</v>
          </cell>
          <cell r="T114">
            <v>2.3195410023199998</v>
          </cell>
          <cell r="U114">
            <v>85.030420000000007</v>
          </cell>
          <cell r="V114">
            <v>66.963988000000001</v>
          </cell>
          <cell r="W114">
            <v>7.5399120000000002</v>
          </cell>
          <cell r="X114">
            <v>6.4597169999999995</v>
          </cell>
          <cell r="Y114">
            <v>4.9280130000000009</v>
          </cell>
          <cell r="Z114">
            <v>0.74346800000000002</v>
          </cell>
          <cell r="AA114">
            <v>382.56362227931999</v>
          </cell>
          <cell r="AB114">
            <v>0.39585237772772847</v>
          </cell>
          <cell r="AC114" t="str">
            <v xml:space="preserve"> </v>
          </cell>
          <cell r="AD114">
            <v>0.39585237772772847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62.009239128671091</v>
          </cell>
          <cell r="AJ114">
            <v>148.61161945865189</v>
          </cell>
          <cell r="AK114">
            <v>74.654425599736498</v>
          </cell>
          <cell r="AL114">
            <v>98.310016011817709</v>
          </cell>
          <cell r="AM114">
            <v>4.1504132679958099</v>
          </cell>
          <cell r="AN114">
            <v>33.277195453654002</v>
          </cell>
          <cell r="AO114">
            <v>4.9870910794730197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146.56932414832889</v>
          </cell>
          <cell r="AU114">
            <v>-146.29207845633189</v>
          </cell>
          <cell r="AV114">
            <v>10.375994400263508</v>
          </cell>
          <cell r="AW114">
            <v>-31.346028011817708</v>
          </cell>
          <cell r="AX114">
            <v>3.3894987320041903</v>
          </cell>
          <cell r="AY114">
            <v>0</v>
          </cell>
          <cell r="AZ114">
            <v>0</v>
          </cell>
          <cell r="BA114">
            <v>0</v>
          </cell>
          <cell r="BB114">
            <v>208.57856327699997</v>
          </cell>
          <cell r="BC114">
            <v>210.89810427931997</v>
          </cell>
          <cell r="BD114">
            <v>295.92852427931996</v>
          </cell>
          <cell r="BE114">
            <v>362.89251227931993</v>
          </cell>
          <cell r="BF114">
            <v>370.43242427931995</v>
          </cell>
          <cell r="BG114">
            <v>376.89214127931996</v>
          </cell>
          <cell r="BH114">
            <v>0</v>
          </cell>
          <cell r="BI114">
            <v>0</v>
          </cell>
          <cell r="BJ114">
            <v>0</v>
          </cell>
          <cell r="BK114">
            <v>62.009239128671091</v>
          </cell>
          <cell r="BL114">
            <v>210.62085858732297</v>
          </cell>
          <cell r="BM114">
            <v>285.27528418705947</v>
          </cell>
          <cell r="BN114">
            <v>383.58530019887718</v>
          </cell>
          <cell r="BO114">
            <v>387.73571346687299</v>
          </cell>
          <cell r="BP114">
            <v>421.01290892052702</v>
          </cell>
          <cell r="BQ114">
            <v>0</v>
          </cell>
          <cell r="BR114">
            <v>0</v>
          </cell>
          <cell r="BS114">
            <v>0</v>
          </cell>
          <cell r="BT114">
            <v>146.56932414832889</v>
          </cell>
          <cell r="BU114">
            <v>0.27724569199699545</v>
          </cell>
          <cell r="BV114">
            <v>10.653240092260489</v>
          </cell>
          <cell r="BW114">
            <v>-20.692787919557247</v>
          </cell>
          <cell r="BX114">
            <v>-17.303289187553048</v>
          </cell>
          <cell r="BY114">
            <v>-44.120767641207067</v>
          </cell>
          <cell r="BZ114">
            <v>0</v>
          </cell>
          <cell r="CC114">
            <v>0</v>
          </cell>
          <cell r="CD114">
            <v>0</v>
          </cell>
          <cell r="CE114">
            <v>0</v>
          </cell>
          <cell r="CF114" t="str">
            <v xml:space="preserve">n.a. </v>
          </cell>
        </row>
        <row r="115">
          <cell r="H115" t="str">
            <v>Fondo de Pensiones Caja Agraria</v>
          </cell>
          <cell r="M115">
            <v>48</v>
          </cell>
          <cell r="N115">
            <v>48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 t="str">
            <v xml:space="preserve"> </v>
          </cell>
          <cell r="AC115">
            <v>4.460308481439193E-2</v>
          </cell>
          <cell r="AD115">
            <v>4.460308481439193E-2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53.442999999999998</v>
          </cell>
          <cell r="CC115">
            <v>0</v>
          </cell>
          <cell r="CD115">
            <v>53.442999999999998</v>
          </cell>
          <cell r="CE115">
            <v>-53.442999999999998</v>
          </cell>
          <cell r="CF115">
            <v>-100</v>
          </cell>
        </row>
        <row r="116">
          <cell r="H116" t="str">
            <v>Fondo de Solidaridad Agropecuario</v>
          </cell>
          <cell r="M116">
            <v>105</v>
          </cell>
          <cell r="N116">
            <v>105</v>
          </cell>
          <cell r="O116">
            <v>30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30</v>
          </cell>
          <cell r="AB116" t="str">
            <v xml:space="preserve"> </v>
          </cell>
          <cell r="AC116">
            <v>9.7569248031482342E-2</v>
          </cell>
          <cell r="AD116">
            <v>9.7569248031482342E-2</v>
          </cell>
          <cell r="AE116">
            <v>30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30</v>
          </cell>
          <cell r="AZ116">
            <v>30</v>
          </cell>
          <cell r="BA116">
            <v>30</v>
          </cell>
          <cell r="BB116">
            <v>30</v>
          </cell>
          <cell r="BC116">
            <v>30</v>
          </cell>
          <cell r="BD116">
            <v>30</v>
          </cell>
          <cell r="BE116">
            <v>30</v>
          </cell>
          <cell r="BF116">
            <v>30</v>
          </cell>
          <cell r="BG116">
            <v>30</v>
          </cell>
          <cell r="BH116">
            <v>30</v>
          </cell>
          <cell r="BI116">
            <v>30</v>
          </cell>
          <cell r="BJ116">
            <v>30</v>
          </cell>
          <cell r="BK116">
            <v>30</v>
          </cell>
          <cell r="BL116">
            <v>30</v>
          </cell>
          <cell r="BM116">
            <v>30</v>
          </cell>
          <cell r="BN116">
            <v>30</v>
          </cell>
          <cell r="BO116">
            <v>30</v>
          </cell>
          <cell r="BP116">
            <v>30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CC116">
            <v>30</v>
          </cell>
          <cell r="CD116">
            <v>0</v>
          </cell>
          <cell r="CE116">
            <v>30</v>
          </cell>
          <cell r="CF116" t="str">
            <v xml:space="preserve">n.a. </v>
          </cell>
        </row>
        <row r="117">
          <cell r="L117">
            <v>3390.7645173871006</v>
          </cell>
          <cell r="M117">
            <v>48</v>
          </cell>
          <cell r="N117">
            <v>3438.7645173871006</v>
          </cell>
          <cell r="Q117">
            <v>256.43030970000001</v>
          </cell>
          <cell r="R117">
            <v>449.02652563316997</v>
          </cell>
          <cell r="S117">
            <v>274.88899371474997</v>
          </cell>
          <cell r="T117">
            <v>147.26920567100001</v>
          </cell>
          <cell r="U117">
            <v>524.38046999999995</v>
          </cell>
          <cell r="V117">
            <v>271.66789339477998</v>
          </cell>
          <cell r="W117">
            <v>512.99476235101008</v>
          </cell>
          <cell r="X117">
            <v>57.724899999999998</v>
          </cell>
          <cell r="Y117">
            <v>85.553600000000003</v>
          </cell>
          <cell r="Z117">
            <v>352.20499999999998</v>
          </cell>
          <cell r="AA117">
            <v>3141.0388335647103</v>
          </cell>
          <cell r="AB117">
            <v>3.150803278221824</v>
          </cell>
          <cell r="AC117">
            <v>4.460308481439193E-2</v>
          </cell>
          <cell r="AD117">
            <v>3.1954063630362164</v>
          </cell>
          <cell r="AE117">
            <v>139.30530849418165</v>
          </cell>
          <cell r="AF117">
            <v>63.540300000000002</v>
          </cell>
          <cell r="AG117">
            <v>235.26891249119799</v>
          </cell>
          <cell r="AH117">
            <v>419.65271282646</v>
          </cell>
          <cell r="AI117">
            <v>303.69064399327402</v>
          </cell>
          <cell r="AJ117">
            <v>165.856703213</v>
          </cell>
          <cell r="AK117">
            <v>596.91329012715403</v>
          </cell>
          <cell r="AL117">
            <v>539.53678949699997</v>
          </cell>
          <cell r="AM117">
            <v>581.07928970912894</v>
          </cell>
          <cell r="AN117">
            <v>45.112831234860003</v>
          </cell>
          <cell r="AO117">
            <v>66.128830429649099</v>
          </cell>
          <cell r="AP117">
            <v>14.975498205818354</v>
          </cell>
          <cell r="AQ117">
            <v>-8.9239336000000051</v>
          </cell>
          <cell r="AR117">
            <v>21.161397208802015</v>
          </cell>
          <cell r="AS117">
            <v>29.373812806709964</v>
          </cell>
          <cell r="AT117">
            <v>-28.80165027852405</v>
          </cell>
          <cell r="AU117">
            <v>-18.587497541999994</v>
          </cell>
          <cell r="AV117">
            <v>-72.532820127154082</v>
          </cell>
          <cell r="AW117">
            <v>-267.86889610221999</v>
          </cell>
          <cell r="AX117">
            <v>-68.084527358118862</v>
          </cell>
          <cell r="AY117">
            <v>208.8971731</v>
          </cell>
          <cell r="AZ117">
            <v>465.32748279999998</v>
          </cell>
          <cell r="BA117">
            <v>914.35400843316995</v>
          </cell>
          <cell r="BB117">
            <v>1189.2430021479199</v>
          </cell>
          <cell r="BC117">
            <v>1336.5122078189199</v>
          </cell>
          <cell r="BD117">
            <v>1860.8926778189198</v>
          </cell>
          <cell r="BE117">
            <v>2132.5605712136999</v>
          </cell>
          <cell r="BF117">
            <v>2645.5553335647101</v>
          </cell>
          <cell r="BG117">
            <v>2703.2802335647102</v>
          </cell>
          <cell r="BH117">
            <v>202.84560849418165</v>
          </cell>
          <cell r="BI117">
            <v>438.11452098537961</v>
          </cell>
          <cell r="BJ117">
            <v>857.76723381183956</v>
          </cell>
          <cell r="BK117">
            <v>1161.4578778051136</v>
          </cell>
          <cell r="BL117">
            <v>1327.3145810181136</v>
          </cell>
          <cell r="BM117">
            <v>2074.2278711452677</v>
          </cell>
          <cell r="BN117">
            <v>2463.7646606422677</v>
          </cell>
          <cell r="BO117">
            <v>3044.8439503513964</v>
          </cell>
          <cell r="BP117">
            <v>3089.9567815862565</v>
          </cell>
          <cell r="BQ117">
            <v>6.0515646058183563</v>
          </cell>
          <cell r="BR117">
            <v>27.212961814620371</v>
          </cell>
          <cell r="BS117">
            <v>56.586774621330392</v>
          </cell>
          <cell r="BT117">
            <v>27.785124342806284</v>
          </cell>
          <cell r="BU117">
            <v>9.1976268008063471</v>
          </cell>
          <cell r="BV117">
            <v>-213.33519332634796</v>
          </cell>
          <cell r="BW117">
            <v>-331.20408942856784</v>
          </cell>
          <cell r="BX117">
            <v>-399.28861678668636</v>
          </cell>
          <cell r="BY117">
            <v>-386.6765480215463</v>
          </cell>
          <cell r="BZ117">
            <v>56.326999999999998</v>
          </cell>
          <cell r="CA117">
            <v>385.8186</v>
          </cell>
          <cell r="CB117">
            <v>208.29500000000002</v>
          </cell>
          <cell r="CC117">
            <v>465.32748279999998</v>
          </cell>
          <cell r="CD117">
            <v>650.44060000000002</v>
          </cell>
          <cell r="CE117">
            <v>-185.11311720000003</v>
          </cell>
          <cell r="CF117">
            <v>-28.459649843506085</v>
          </cell>
        </row>
        <row r="118">
          <cell r="G118" t="str">
            <v>TESORERIA TES B</v>
          </cell>
          <cell r="L118">
            <v>3111.1993576444547</v>
          </cell>
          <cell r="N118">
            <v>3111.1993576444547</v>
          </cell>
          <cell r="O118">
            <v>154.2808067</v>
          </cell>
          <cell r="P118">
            <v>54.616366399999997</v>
          </cell>
          <cell r="Q118">
            <v>256.43030970000001</v>
          </cell>
          <cell r="R118">
            <v>449.02652563316997</v>
          </cell>
          <cell r="S118">
            <v>274.88899371474997</v>
          </cell>
          <cell r="T118">
            <v>147.26920567100001</v>
          </cell>
          <cell r="U118">
            <v>524.38046999999995</v>
          </cell>
          <cell r="V118">
            <v>271.66789339477998</v>
          </cell>
          <cell r="W118">
            <v>512.99476235101008</v>
          </cell>
          <cell r="X118">
            <v>57.724899999999998</v>
          </cell>
          <cell r="Y118">
            <v>85.553600000000003</v>
          </cell>
          <cell r="Z118">
            <v>352.20499999999998</v>
          </cell>
          <cell r="AA118">
            <v>3141.0388335647103</v>
          </cell>
          <cell r="AB118">
            <v>2.8910226838228605</v>
          </cell>
          <cell r="AC118" t="str">
            <v xml:space="preserve"> </v>
          </cell>
          <cell r="AD118">
            <v>2.8910226838228605</v>
          </cell>
          <cell r="AE118">
            <v>139.30530849418165</v>
          </cell>
          <cell r="AF118">
            <v>63.540300000000002</v>
          </cell>
          <cell r="AG118">
            <v>235.26891249119799</v>
          </cell>
          <cell r="AH118">
            <v>419.65271282646</v>
          </cell>
          <cell r="AI118">
            <v>303.69064399327402</v>
          </cell>
          <cell r="AJ118">
            <v>165.856703213</v>
          </cell>
          <cell r="AK118">
            <v>446.91329012715403</v>
          </cell>
          <cell r="AL118">
            <v>439.53678949699997</v>
          </cell>
          <cell r="AM118">
            <v>581.07928970912894</v>
          </cell>
          <cell r="AN118">
            <v>45.112831234860003</v>
          </cell>
          <cell r="AO118">
            <v>66.128830429649099</v>
          </cell>
          <cell r="AP118">
            <v>14.975498205818354</v>
          </cell>
          <cell r="AQ118">
            <v>-8.9239336000000051</v>
          </cell>
          <cell r="AR118">
            <v>21.161397208802015</v>
          </cell>
          <cell r="AS118">
            <v>29.373812806709964</v>
          </cell>
          <cell r="AT118">
            <v>-28.80165027852405</v>
          </cell>
          <cell r="AU118">
            <v>-18.587497541999994</v>
          </cell>
          <cell r="AV118">
            <v>77.467179872845918</v>
          </cell>
          <cell r="AW118">
            <v>-167.86889610221999</v>
          </cell>
          <cell r="AX118">
            <v>-68.084527358118862</v>
          </cell>
          <cell r="AY118">
            <v>208.8971731</v>
          </cell>
          <cell r="AZ118">
            <v>465.32748279999998</v>
          </cell>
          <cell r="BA118">
            <v>914.35400843316995</v>
          </cell>
          <cell r="BB118">
            <v>1189.2430021479199</v>
          </cell>
          <cell r="BC118">
            <v>1336.5122078189199</v>
          </cell>
          <cell r="BD118">
            <v>1860.8926778189198</v>
          </cell>
          <cell r="BE118">
            <v>2132.5605712136999</v>
          </cell>
          <cell r="BF118">
            <v>2645.5553335647101</v>
          </cell>
          <cell r="BG118">
            <v>2703.2802335647102</v>
          </cell>
          <cell r="BH118">
            <v>202.84560849418165</v>
          </cell>
          <cell r="BI118">
            <v>438.11452098537961</v>
          </cell>
          <cell r="BJ118">
            <v>857.76723381183956</v>
          </cell>
          <cell r="BK118">
            <v>1161.4578778051136</v>
          </cell>
          <cell r="BL118">
            <v>1327.3145810181136</v>
          </cell>
          <cell r="BM118">
            <v>1774.2278711452677</v>
          </cell>
          <cell r="BN118">
            <v>2213.7646606422677</v>
          </cell>
          <cell r="BO118">
            <v>2794.8439503513964</v>
          </cell>
          <cell r="BP118">
            <v>2839.9567815862565</v>
          </cell>
          <cell r="BQ118">
            <v>6.0515646058183563</v>
          </cell>
          <cell r="BR118">
            <v>27.212961814620371</v>
          </cell>
          <cell r="BS118">
            <v>56.586774621330392</v>
          </cell>
          <cell r="BT118">
            <v>27.785124342806284</v>
          </cell>
          <cell r="BU118">
            <v>9.1976268008063471</v>
          </cell>
          <cell r="BV118">
            <v>86.664806673652038</v>
          </cell>
          <cell r="BW118">
            <v>-81.204089428567841</v>
          </cell>
          <cell r="BX118">
            <v>-149.28861678668636</v>
          </cell>
          <cell r="BY118">
            <v>-136.6765480215463</v>
          </cell>
          <cell r="BZ118">
            <v>56.326999999999998</v>
          </cell>
          <cell r="CA118">
            <v>385.8186</v>
          </cell>
          <cell r="CB118">
            <v>154.846</v>
          </cell>
          <cell r="CC118">
            <v>465.32748279999998</v>
          </cell>
          <cell r="CD118">
            <v>596.99160000000006</v>
          </cell>
          <cell r="CE118">
            <v>-131.66411720000008</v>
          </cell>
          <cell r="CF118">
            <v>-22.054601304272971</v>
          </cell>
        </row>
        <row r="119">
          <cell r="G119" t="str">
            <v>OTROS</v>
          </cell>
          <cell r="L119">
            <v>0</v>
          </cell>
          <cell r="M119">
            <v>48</v>
          </cell>
          <cell r="N119">
            <v>48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 t="str">
            <v xml:space="preserve"> </v>
          </cell>
          <cell r="AC119">
            <v>4.460308481439193E-2</v>
          </cell>
          <cell r="AD119">
            <v>4.460308481439193E-2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150</v>
          </cell>
          <cell r="AL119">
            <v>100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-150</v>
          </cell>
          <cell r="AW119">
            <v>-100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300</v>
          </cell>
          <cell r="BN119">
            <v>250</v>
          </cell>
          <cell r="BO119">
            <v>250</v>
          </cell>
          <cell r="BP119">
            <v>250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-300</v>
          </cell>
          <cell r="BW119">
            <v>-250</v>
          </cell>
          <cell r="BX119">
            <v>-250</v>
          </cell>
          <cell r="BY119">
            <v>-250</v>
          </cell>
          <cell r="BZ119">
            <v>0</v>
          </cell>
          <cell r="CA119">
            <v>0</v>
          </cell>
          <cell r="CB119">
            <v>53.448999999999998</v>
          </cell>
          <cell r="CC119">
            <v>0</v>
          </cell>
          <cell r="CD119">
            <v>53.448999999999998</v>
          </cell>
          <cell r="CE119">
            <v>-53.448999999999998</v>
          </cell>
          <cell r="CF119">
            <v>-100</v>
          </cell>
        </row>
        <row r="120">
          <cell r="H120" t="str">
            <v>Caja Agraria pagares</v>
          </cell>
          <cell r="M120">
            <v>48</v>
          </cell>
          <cell r="N120">
            <v>48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 t="str">
            <v xml:space="preserve"> </v>
          </cell>
          <cell r="AC120">
            <v>4.460308481439193E-2</v>
          </cell>
          <cell r="AD120">
            <v>4.460308481439193E-2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53.448999999999998</v>
          </cell>
          <cell r="CC120">
            <v>0</v>
          </cell>
          <cell r="CD120">
            <v>53.448999999999998</v>
          </cell>
          <cell r="CE120">
            <v>-53.448999999999998</v>
          </cell>
          <cell r="CF120">
            <v>-100</v>
          </cell>
        </row>
        <row r="121">
          <cell r="H121" t="str">
            <v>Otra Deuda Interna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 t="str">
            <v xml:space="preserve"> </v>
          </cell>
          <cell r="AC121" t="str">
            <v xml:space="preserve"> </v>
          </cell>
          <cell r="AD121" t="str">
            <v xml:space="preserve"> </v>
          </cell>
          <cell r="AK121">
            <v>150</v>
          </cell>
          <cell r="AL121">
            <v>100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-150</v>
          </cell>
          <cell r="AW121">
            <v>-100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150</v>
          </cell>
          <cell r="BN121">
            <v>250</v>
          </cell>
          <cell r="BO121">
            <v>250</v>
          </cell>
          <cell r="BP121">
            <v>250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-150</v>
          </cell>
          <cell r="BW121">
            <v>-250</v>
          </cell>
          <cell r="BX121">
            <v>-250</v>
          </cell>
          <cell r="BY121">
            <v>-250</v>
          </cell>
          <cell r="CC121">
            <v>0</v>
          </cell>
          <cell r="CD121">
            <v>0</v>
          </cell>
          <cell r="CE121">
            <v>0</v>
          </cell>
          <cell r="CF121" t="str">
            <v xml:space="preserve">n.a. </v>
          </cell>
        </row>
        <row r="122">
          <cell r="G122" t="str">
            <v>Mas Bonos Ley 55/85 y otros</v>
          </cell>
          <cell r="L122">
            <v>279.56515974264568</v>
          </cell>
          <cell r="N122">
            <v>279.56515974264568</v>
          </cell>
          <cell r="AA122">
            <v>0</v>
          </cell>
          <cell r="AB122">
            <v>0.25978059439896362</v>
          </cell>
          <cell r="AC122" t="str">
            <v xml:space="preserve"> </v>
          </cell>
          <cell r="AD122">
            <v>0.25978059439896362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CC122">
            <v>0</v>
          </cell>
          <cell r="CD122">
            <v>0</v>
          </cell>
          <cell r="CE122">
            <v>0</v>
          </cell>
          <cell r="CF122" t="str">
            <v xml:space="preserve">n.a. </v>
          </cell>
        </row>
        <row r="123">
          <cell r="L123">
            <v>476.65260000000001</v>
          </cell>
          <cell r="M123">
            <v>0</v>
          </cell>
          <cell r="N123">
            <v>476.65260000000001</v>
          </cell>
          <cell r="Q123">
            <v>1.5</v>
          </cell>
          <cell r="R123">
            <v>1.7</v>
          </cell>
          <cell r="S123">
            <v>0</v>
          </cell>
          <cell r="T123">
            <v>531.70000000000005</v>
          </cell>
          <cell r="U123">
            <v>6.7278700999999996E-2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699.42638120100003</v>
          </cell>
          <cell r="AB123">
            <v>0.44292034051667567</v>
          </cell>
          <cell r="AC123" t="str">
            <v xml:space="preserve"> </v>
          </cell>
          <cell r="AD123">
            <v>0.44292034051667567</v>
          </cell>
          <cell r="AE123">
            <v>0</v>
          </cell>
          <cell r="AF123">
            <v>161.71041390315327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535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2.7486885968467334</v>
          </cell>
          <cell r="AR123">
            <v>1.5</v>
          </cell>
          <cell r="AS123">
            <v>1.7</v>
          </cell>
          <cell r="AT123">
            <v>0</v>
          </cell>
          <cell r="AU123">
            <v>531.70000000000005</v>
          </cell>
          <cell r="AV123">
            <v>-534.93272129900004</v>
          </cell>
          <cell r="AW123">
            <v>0</v>
          </cell>
          <cell r="AX123">
            <v>0</v>
          </cell>
          <cell r="AY123">
            <v>164.4591025</v>
          </cell>
          <cell r="AZ123">
            <v>165.9591025</v>
          </cell>
          <cell r="BA123">
            <v>167.65910250000002</v>
          </cell>
          <cell r="BB123">
            <v>167.65910250000002</v>
          </cell>
          <cell r="BC123">
            <v>699.35910250000006</v>
          </cell>
          <cell r="BD123">
            <v>699.42638120099991</v>
          </cell>
          <cell r="BE123">
            <v>699.42638120099991</v>
          </cell>
          <cell r="BF123">
            <v>699.42638120099991</v>
          </cell>
          <cell r="BG123">
            <v>699.42638120099991</v>
          </cell>
          <cell r="BH123">
            <v>161.71041390315327</v>
          </cell>
          <cell r="BI123">
            <v>161.71041390315327</v>
          </cell>
          <cell r="BJ123">
            <v>161.71041390315327</v>
          </cell>
          <cell r="BK123">
            <v>161.71041390315327</v>
          </cell>
          <cell r="BL123">
            <v>161.71041390315327</v>
          </cell>
          <cell r="BM123">
            <v>696.71041390315327</v>
          </cell>
          <cell r="BN123">
            <v>696.71041390315327</v>
          </cell>
          <cell r="BO123">
            <v>696.71041390315327</v>
          </cell>
          <cell r="BP123">
            <v>696.71041390315327</v>
          </cell>
          <cell r="BQ123">
            <v>2.7486885968467392</v>
          </cell>
          <cell r="BR123">
            <v>4.2486885968467387</v>
          </cell>
          <cell r="BS123">
            <v>5.9486885968467389</v>
          </cell>
          <cell r="BT123">
            <v>5.9486885968467389</v>
          </cell>
          <cell r="BU123">
            <v>537.6486885968468</v>
          </cell>
          <cell r="BV123">
            <v>2.7159672978467029</v>
          </cell>
          <cell r="BW123">
            <v>2.715967297846646</v>
          </cell>
          <cell r="BX123">
            <v>2.715967297846646</v>
          </cell>
          <cell r="BY123">
            <v>2.715967297846646</v>
          </cell>
          <cell r="BZ123">
            <v>0</v>
          </cell>
          <cell r="CA123">
            <v>0</v>
          </cell>
          <cell r="CB123">
            <v>0</v>
          </cell>
          <cell r="CC123">
            <v>165.9591025</v>
          </cell>
          <cell r="CD123">
            <v>0</v>
          </cell>
          <cell r="CE123">
            <v>165.9591025</v>
          </cell>
          <cell r="CF123" t="str">
            <v xml:space="preserve">n.a. </v>
          </cell>
        </row>
        <row r="124">
          <cell r="F124" t="str">
            <v>Cerromatoso</v>
          </cell>
          <cell r="L124">
            <v>164.3526</v>
          </cell>
          <cell r="N124">
            <v>164.3526</v>
          </cell>
          <cell r="O124">
            <v>0</v>
          </cell>
          <cell r="P124">
            <v>164.35910250000001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164.35910250000001</v>
          </cell>
          <cell r="AB124">
            <v>0.15272151994303815</v>
          </cell>
          <cell r="AC124" t="str">
            <v xml:space="preserve"> </v>
          </cell>
          <cell r="AD124">
            <v>0.15272151994303815</v>
          </cell>
          <cell r="AE124">
            <v>0</v>
          </cell>
          <cell r="AF124">
            <v>161.71041390315327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2.6486885968467391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164.35910250000001</v>
          </cell>
          <cell r="AZ124">
            <v>164.35910250000001</v>
          </cell>
          <cell r="BA124">
            <v>164.35910250000001</v>
          </cell>
          <cell r="BB124">
            <v>164.35910250000001</v>
          </cell>
          <cell r="BC124">
            <v>164.35910250000001</v>
          </cell>
          <cell r="BD124">
            <v>164.35910250000001</v>
          </cell>
          <cell r="BE124">
            <v>164.35910250000001</v>
          </cell>
          <cell r="BF124">
            <v>164.35910250000001</v>
          </cell>
          <cell r="BG124">
            <v>164.35910250000001</v>
          </cell>
          <cell r="BH124">
            <v>161.71041390315327</v>
          </cell>
          <cell r="BI124">
            <v>161.71041390315327</v>
          </cell>
          <cell r="BJ124">
            <v>161.71041390315327</v>
          </cell>
          <cell r="BK124">
            <v>161.71041390315327</v>
          </cell>
          <cell r="BL124">
            <v>161.71041390315327</v>
          </cell>
          <cell r="BM124">
            <v>161.71041390315327</v>
          </cell>
          <cell r="BN124">
            <v>161.71041390315327</v>
          </cell>
          <cell r="BO124">
            <v>161.71041390315327</v>
          </cell>
          <cell r="BP124">
            <v>161.71041390315327</v>
          </cell>
          <cell r="BQ124">
            <v>2.6486885968467391</v>
          </cell>
          <cell r="BR124">
            <v>2.6486885968467391</v>
          </cell>
          <cell r="BS124">
            <v>2.6486885968467391</v>
          </cell>
          <cell r="BT124">
            <v>2.6486885968467391</v>
          </cell>
          <cell r="BU124">
            <v>2.6486885968467391</v>
          </cell>
          <cell r="BV124">
            <v>2.6486885968467391</v>
          </cell>
          <cell r="BW124">
            <v>2.6486885968467391</v>
          </cell>
          <cell r="BX124">
            <v>2.6486885968467391</v>
          </cell>
          <cell r="BY124">
            <v>2.6486885968467391</v>
          </cell>
          <cell r="CC124">
            <v>164.35910250000001</v>
          </cell>
          <cell r="CD124">
            <v>0</v>
          </cell>
          <cell r="CE124">
            <v>164.35910250000001</v>
          </cell>
          <cell r="CF124" t="str">
            <v xml:space="preserve">n.a. </v>
          </cell>
        </row>
        <row r="125">
          <cell r="F125" t="str">
            <v xml:space="preserve">Epsa </v>
          </cell>
          <cell r="L125">
            <v>312.3</v>
          </cell>
          <cell r="N125">
            <v>312.3</v>
          </cell>
          <cell r="O125">
            <v>0</v>
          </cell>
          <cell r="P125">
            <v>0.1</v>
          </cell>
          <cell r="Q125">
            <v>1.5</v>
          </cell>
          <cell r="R125">
            <v>1.7</v>
          </cell>
          <cell r="S125">
            <v>0</v>
          </cell>
          <cell r="T125">
            <v>531.70000000000005</v>
          </cell>
          <cell r="U125">
            <v>6.7278700999999996E-2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535.06727870099996</v>
          </cell>
          <cell r="AB125">
            <v>0.29019882057363749</v>
          </cell>
          <cell r="AC125" t="str">
            <v xml:space="preserve"> </v>
          </cell>
          <cell r="AD125">
            <v>0.29019882057363749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535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0.1</v>
          </cell>
          <cell r="AR125">
            <v>1.5</v>
          </cell>
          <cell r="AS125">
            <v>1.7</v>
          </cell>
          <cell r="AT125">
            <v>0</v>
          </cell>
          <cell r="AU125">
            <v>531.70000000000005</v>
          </cell>
          <cell r="AV125">
            <v>-534.93272129900004</v>
          </cell>
          <cell r="AW125">
            <v>0</v>
          </cell>
          <cell r="AX125">
            <v>0</v>
          </cell>
          <cell r="AY125">
            <v>0.1</v>
          </cell>
          <cell r="AZ125">
            <v>1.6</v>
          </cell>
          <cell r="BA125">
            <v>3.3</v>
          </cell>
          <cell r="BB125">
            <v>3.3</v>
          </cell>
          <cell r="BC125">
            <v>535</v>
          </cell>
          <cell r="BD125">
            <v>535.06727870099996</v>
          </cell>
          <cell r="BE125">
            <v>535.06727870099996</v>
          </cell>
          <cell r="BF125">
            <v>535.06727870099996</v>
          </cell>
          <cell r="BG125">
            <v>535.06727870099996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535</v>
          </cell>
          <cell r="BN125">
            <v>535</v>
          </cell>
          <cell r="BO125">
            <v>535</v>
          </cell>
          <cell r="BP125">
            <v>535</v>
          </cell>
          <cell r="BQ125">
            <v>0.1</v>
          </cell>
          <cell r="BR125">
            <v>1.6</v>
          </cell>
          <cell r="BS125">
            <v>3.3</v>
          </cell>
          <cell r="BT125">
            <v>3.3</v>
          </cell>
          <cell r="BU125">
            <v>535</v>
          </cell>
          <cell r="BV125">
            <v>6.7278700999963803E-2</v>
          </cell>
          <cell r="BW125">
            <v>6.7278700999963803E-2</v>
          </cell>
          <cell r="BX125">
            <v>6.7278700999963803E-2</v>
          </cell>
          <cell r="BY125">
            <v>6.7278700999963803E-2</v>
          </cell>
          <cell r="CC125">
            <v>1.6</v>
          </cell>
          <cell r="CD125">
            <v>0</v>
          </cell>
          <cell r="CE125">
            <v>1.6</v>
          </cell>
          <cell r="CF125" t="str">
            <v xml:space="preserve">n.a. </v>
          </cell>
        </row>
        <row r="126">
          <cell r="AX126">
            <v>0</v>
          </cell>
          <cell r="BN126">
            <v>0</v>
          </cell>
          <cell r="BO126">
            <v>0</v>
          </cell>
        </row>
        <row r="127">
          <cell r="L127">
            <v>494.46593362474619</v>
          </cell>
          <cell r="M127">
            <v>-105</v>
          </cell>
          <cell r="N127">
            <v>389.46593362474619</v>
          </cell>
          <cell r="Q127">
            <v>565.83517064273622</v>
          </cell>
          <cell r="R127">
            <v>42.685130151915928</v>
          </cell>
          <cell r="S127">
            <v>121.74199531563303</v>
          </cell>
          <cell r="T127">
            <v>-716.07373198375967</v>
          </cell>
          <cell r="U127">
            <v>52.654882650232103</v>
          </cell>
          <cell r="V127">
            <v>-437.69818666688025</v>
          </cell>
          <cell r="W127">
            <v>746.83107923199123</v>
          </cell>
          <cell r="X127">
            <v>-565.43032128721893</v>
          </cell>
          <cell r="Y127">
            <v>459.90283069623837</v>
          </cell>
          <cell r="Z127">
            <v>1576.7389019964503</v>
          </cell>
          <cell r="AA127">
            <v>386.77268877276833</v>
          </cell>
          <cell r="AB127">
            <v>0.45947304115191756</v>
          </cell>
          <cell r="AC127">
            <v>-9.7569248031482342E-2</v>
          </cell>
          <cell r="AD127">
            <v>0.36190379312043525</v>
          </cell>
          <cell r="AE127">
            <v>508.70000000000005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-728.72774775733319</v>
          </cell>
          <cell r="AQ127">
            <v>-1240.387314217237</v>
          </cell>
          <cell r="AR127">
            <v>565.83517064273622</v>
          </cell>
          <cell r="AS127">
            <v>42.685130151915928</v>
          </cell>
          <cell r="AT127">
            <v>121.74199531563303</v>
          </cell>
          <cell r="AU127">
            <v>-716.07373198375967</v>
          </cell>
          <cell r="AV127">
            <v>52.654882650232103</v>
          </cell>
          <cell r="AW127">
            <v>-437.69818666688025</v>
          </cell>
          <cell r="AX127">
            <v>746.83107923199123</v>
          </cell>
          <cell r="AY127">
            <v>-1460.4150619745701</v>
          </cell>
          <cell r="AZ127">
            <v>-894.57989133183389</v>
          </cell>
          <cell r="BA127">
            <v>-851.89476117991796</v>
          </cell>
          <cell r="BB127">
            <v>-730.1527658642849</v>
          </cell>
          <cell r="BC127">
            <v>-1446.2264978480446</v>
          </cell>
          <cell r="BD127">
            <v>-1393.5716151978124</v>
          </cell>
          <cell r="BE127">
            <v>-1831.2698018646927</v>
          </cell>
          <cell r="BF127">
            <v>-1084.4387226327015</v>
          </cell>
          <cell r="BG127">
            <v>-1649.8690439199204</v>
          </cell>
          <cell r="BH127">
            <v>508.70000000000005</v>
          </cell>
          <cell r="BI127">
            <v>508.70000000000005</v>
          </cell>
          <cell r="BJ127">
            <v>508.70000000000005</v>
          </cell>
          <cell r="BK127">
            <v>508.70000000000005</v>
          </cell>
          <cell r="BL127">
            <v>508.70000000000005</v>
          </cell>
          <cell r="BM127">
            <v>508.70000000000005</v>
          </cell>
          <cell r="BN127">
            <v>508.70000000000005</v>
          </cell>
          <cell r="BO127">
            <v>508.70000000000005</v>
          </cell>
          <cell r="BP127">
            <v>508.70000000000005</v>
          </cell>
          <cell r="BQ127">
            <v>-1969.1150619745699</v>
          </cell>
          <cell r="BR127">
            <v>-1403.2798913318338</v>
          </cell>
          <cell r="BS127">
            <v>-1360.5947611799179</v>
          </cell>
          <cell r="BT127">
            <v>-1238.8527658642849</v>
          </cell>
          <cell r="BU127">
            <v>-1954.9264978480446</v>
          </cell>
          <cell r="BV127">
            <v>-1902.2716151978125</v>
          </cell>
          <cell r="BW127">
            <v>-2339.9698018646927</v>
          </cell>
          <cell r="BX127">
            <v>-1593.1387226327015</v>
          </cell>
          <cell r="BY127">
            <v>-2158.5690439199207</v>
          </cell>
          <cell r="BZ127">
            <v>133.48042187999999</v>
          </cell>
          <cell r="CA127">
            <v>-222.04193587760008</v>
          </cell>
          <cell r="CB127">
            <v>227.13897456100011</v>
          </cell>
          <cell r="CC127">
            <v>-894.57989133183389</v>
          </cell>
          <cell r="CD127">
            <v>138.57746056340005</v>
          </cell>
          <cell r="CE127">
            <v>-1033.1573518952339</v>
          </cell>
          <cell r="CF127">
            <v>-745.54501698532567</v>
          </cell>
        </row>
        <row r="128">
          <cell r="L128">
            <v>399.66593362474617</v>
          </cell>
          <cell r="M128">
            <v>0</v>
          </cell>
          <cell r="N128">
            <v>399.66593362474617</v>
          </cell>
          <cell r="Q128">
            <v>-30.112321813264227</v>
          </cell>
          <cell r="R128">
            <v>293.96046498791429</v>
          </cell>
          <cell r="S128">
            <v>131.99697951248331</v>
          </cell>
          <cell r="T128">
            <v>-429.1030702787582</v>
          </cell>
          <cell r="U128">
            <v>53.862612822234006</v>
          </cell>
          <cell r="V128">
            <v>222.47641698612006</v>
          </cell>
          <cell r="W128">
            <v>264.01452723499602</v>
          </cell>
          <cell r="X128">
            <v>46.525055275661792</v>
          </cell>
          <cell r="Y128">
            <v>54.253219819235881</v>
          </cell>
          <cell r="Z128">
            <v>578.56029855644999</v>
          </cell>
          <cell r="AA128">
            <v>603.55169489150296</v>
          </cell>
          <cell r="AB128">
            <v>0.3713819486434935</v>
          </cell>
          <cell r="AC128" t="str">
            <v xml:space="preserve"> </v>
          </cell>
          <cell r="AD128">
            <v>0.3713819486434935</v>
          </cell>
          <cell r="AE128">
            <v>538.70000000000005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-305.24850433333336</v>
          </cell>
          <cell r="AQ128">
            <v>-816.33398387823672</v>
          </cell>
          <cell r="AR128">
            <v>-30.112321813264227</v>
          </cell>
          <cell r="AS128">
            <v>293.96046498791429</v>
          </cell>
          <cell r="AT128">
            <v>131.99697951248331</v>
          </cell>
          <cell r="AU128">
            <v>-429.1030702787582</v>
          </cell>
          <cell r="AV128">
            <v>53.862612822234006</v>
          </cell>
          <cell r="AW128">
            <v>222.47641698612006</v>
          </cell>
          <cell r="AX128">
            <v>264.01452723499602</v>
          </cell>
          <cell r="AY128">
            <v>-582.88248821157003</v>
          </cell>
          <cell r="AZ128">
            <v>-612.99481002483424</v>
          </cell>
          <cell r="BA128">
            <v>-319.03434503691994</v>
          </cell>
          <cell r="BB128">
            <v>-187.03736552443661</v>
          </cell>
          <cell r="BC128">
            <v>-616.1404358031948</v>
          </cell>
          <cell r="BD128">
            <v>-562.27782298096076</v>
          </cell>
          <cell r="BE128">
            <v>-339.80140599484071</v>
          </cell>
          <cell r="BF128">
            <v>-75.786878759844683</v>
          </cell>
          <cell r="BG128">
            <v>-29.261823484182912</v>
          </cell>
          <cell r="BH128">
            <v>538.70000000000005</v>
          </cell>
          <cell r="BI128">
            <v>538.70000000000005</v>
          </cell>
          <cell r="BJ128">
            <v>538.70000000000005</v>
          </cell>
          <cell r="BK128">
            <v>538.70000000000005</v>
          </cell>
          <cell r="BL128">
            <v>538.70000000000005</v>
          </cell>
          <cell r="BM128">
            <v>538.70000000000005</v>
          </cell>
          <cell r="BN128">
            <v>538.70000000000005</v>
          </cell>
          <cell r="BO128">
            <v>538.70000000000005</v>
          </cell>
          <cell r="BP128">
            <v>538.70000000000005</v>
          </cell>
          <cell r="BQ128">
            <v>-1121.5824882115699</v>
          </cell>
          <cell r="BR128">
            <v>-1151.6948100248342</v>
          </cell>
          <cell r="BS128">
            <v>-857.73434503691999</v>
          </cell>
          <cell r="BT128">
            <v>-725.73736552443665</v>
          </cell>
          <cell r="BU128">
            <v>-1154.8404358031949</v>
          </cell>
          <cell r="BV128">
            <v>-1100.9778229809608</v>
          </cell>
          <cell r="BW128">
            <v>-878.50140599484075</v>
          </cell>
          <cell r="BX128">
            <v>-614.48687875984479</v>
          </cell>
          <cell r="BY128">
            <v>-567.96182348418301</v>
          </cell>
          <cell r="BZ128">
            <v>47.340546880000005</v>
          </cell>
          <cell r="CA128">
            <v>-219.18651125660006</v>
          </cell>
          <cell r="CB128">
            <v>-71.816450059999909</v>
          </cell>
          <cell r="CC128">
            <v>-612.99481002483424</v>
          </cell>
          <cell r="CD128">
            <v>-243.66241443659993</v>
          </cell>
          <cell r="CE128">
            <v>-369.33239558823431</v>
          </cell>
          <cell r="CF128">
            <v>151.57544771203652</v>
          </cell>
        </row>
        <row r="129">
          <cell r="G129" t="str">
            <v>Utilización Portafolio Tesoreria</v>
          </cell>
          <cell r="L129">
            <v>620.90776154493005</v>
          </cell>
          <cell r="N129">
            <v>620.90776154493005</v>
          </cell>
          <cell r="O129">
            <v>141.83744633333336</v>
          </cell>
          <cell r="P129">
            <v>-816.33398387823672</v>
          </cell>
          <cell r="Q129">
            <v>-30.112321813264227</v>
          </cell>
          <cell r="R129">
            <v>293.96046498791429</v>
          </cell>
          <cell r="S129">
            <v>131.99697951248331</v>
          </cell>
          <cell r="T129">
            <v>106.67200472124185</v>
          </cell>
          <cell r="U129">
            <v>53.862612822234006</v>
          </cell>
          <cell r="V129">
            <v>222.47641698612006</v>
          </cell>
          <cell r="W129">
            <v>264.01452723499602</v>
          </cell>
          <cell r="X129">
            <v>46.525055275661792</v>
          </cell>
          <cell r="Y129">
            <v>41.436198461096744</v>
          </cell>
          <cell r="Z129">
            <v>250.53679855644995</v>
          </cell>
          <cell r="AA129">
            <v>706.87219920003042</v>
          </cell>
          <cell r="AB129">
            <v>0.57696669896047403</v>
          </cell>
          <cell r="AC129" t="str">
            <v xml:space="preserve"> </v>
          </cell>
          <cell r="AD129">
            <v>0.57696669896047403</v>
          </cell>
          <cell r="AE129">
            <v>448.15828804700004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-306.32084171366671</v>
          </cell>
          <cell r="AQ129">
            <v>-816.33398387823672</v>
          </cell>
          <cell r="AR129">
            <v>-30.112321813264227</v>
          </cell>
          <cell r="AS129">
            <v>293.96046498791429</v>
          </cell>
          <cell r="AT129">
            <v>131.99697951248331</v>
          </cell>
          <cell r="AU129">
            <v>106.67200472124185</v>
          </cell>
          <cell r="AV129">
            <v>53.862612822234006</v>
          </cell>
          <cell r="AW129">
            <v>222.47641698612006</v>
          </cell>
          <cell r="AX129">
            <v>264.01452723499602</v>
          </cell>
          <cell r="AY129">
            <v>-674.49653754490339</v>
          </cell>
          <cell r="AZ129">
            <v>-704.60885935816759</v>
          </cell>
          <cell r="BA129">
            <v>-410.6483943702533</v>
          </cell>
          <cell r="BB129">
            <v>-278.65141485776996</v>
          </cell>
          <cell r="BC129">
            <v>-171.97941013652812</v>
          </cell>
          <cell r="BD129">
            <v>-118.1167973142941</v>
          </cell>
          <cell r="BE129">
            <v>104.35961967182595</v>
          </cell>
          <cell r="BF129">
            <v>368.37414690682198</v>
          </cell>
          <cell r="BG129">
            <v>414.89920218248375</v>
          </cell>
          <cell r="BH129">
            <v>448.15828804700004</v>
          </cell>
          <cell r="BI129">
            <v>448.15828804700004</v>
          </cell>
          <cell r="BJ129">
            <v>448.15828804700004</v>
          </cell>
          <cell r="BK129">
            <v>448.15828804700004</v>
          </cell>
          <cell r="BL129">
            <v>448.15828804700004</v>
          </cell>
          <cell r="BM129">
            <v>448.15828804700004</v>
          </cell>
          <cell r="BN129">
            <v>448.15828804700004</v>
          </cell>
          <cell r="BO129">
            <v>448.15828804700004</v>
          </cell>
          <cell r="BP129">
            <v>448.15828804700004</v>
          </cell>
          <cell r="BQ129">
            <v>-1122.6548255919033</v>
          </cell>
          <cell r="BR129">
            <v>-1152.7671474051676</v>
          </cell>
          <cell r="BS129">
            <v>-858.80668241725334</v>
          </cell>
          <cell r="BT129">
            <v>-726.80970290477001</v>
          </cell>
          <cell r="BU129">
            <v>-620.13769818352819</v>
          </cell>
          <cell r="BV129">
            <v>-566.27508536129415</v>
          </cell>
          <cell r="BW129">
            <v>-343.79866837517409</v>
          </cell>
          <cell r="BX129">
            <v>-79.784141140178065</v>
          </cell>
          <cell r="BY129">
            <v>-33.259085864516294</v>
          </cell>
          <cell r="BZ129">
            <v>-42.656453119999995</v>
          </cell>
          <cell r="CA129">
            <v>-219.18651125660006</v>
          </cell>
          <cell r="CB129">
            <v>-71.816450059999909</v>
          </cell>
          <cell r="CC129">
            <v>-704.60885935816759</v>
          </cell>
          <cell r="CD129">
            <v>-333.65941443659995</v>
          </cell>
          <cell r="CE129">
            <v>-370.94944492156765</v>
          </cell>
          <cell r="CF129">
            <v>111.17607622369468</v>
          </cell>
        </row>
        <row r="130">
          <cell r="G130" t="str">
            <v>Utilización Portafolio Larga Distancia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 t="str">
            <v xml:space="preserve"> </v>
          </cell>
          <cell r="AC130" t="str">
            <v xml:space="preserve"> </v>
          </cell>
          <cell r="AD130" t="str">
            <v xml:space="preserve"> 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CC130">
            <v>0</v>
          </cell>
          <cell r="CD130">
            <v>0</v>
          </cell>
          <cell r="CE130">
            <v>0</v>
          </cell>
          <cell r="CF130" t="str">
            <v xml:space="preserve">n.a. </v>
          </cell>
        </row>
        <row r="131">
          <cell r="G131" t="str">
            <v>Utilización Portafolio Telefonia Celular</v>
          </cell>
          <cell r="L131">
            <v>8.8901720798161357</v>
          </cell>
          <cell r="N131">
            <v>8.8901720798161357</v>
          </cell>
          <cell r="O131">
            <v>91.614049333333355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91.614049333333355</v>
          </cell>
          <cell r="AB131">
            <v>8.2610229018870458E-3</v>
          </cell>
          <cell r="AC131" t="str">
            <v xml:space="preserve"> </v>
          </cell>
          <cell r="AD131">
            <v>8.2610229018870458E-3</v>
          </cell>
          <cell r="AE131">
            <v>90.541711952999989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1.0723373803333658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91.614049333333355</v>
          </cell>
          <cell r="AZ131">
            <v>91.614049333333355</v>
          </cell>
          <cell r="BA131">
            <v>91.614049333333355</v>
          </cell>
          <cell r="BB131">
            <v>91.614049333333355</v>
          </cell>
          <cell r="BC131">
            <v>91.614049333333355</v>
          </cell>
          <cell r="BD131">
            <v>91.614049333333355</v>
          </cell>
          <cell r="BE131">
            <v>91.614049333333355</v>
          </cell>
          <cell r="BF131">
            <v>91.614049333333355</v>
          </cell>
          <cell r="BG131">
            <v>91.614049333333355</v>
          </cell>
          <cell r="BH131">
            <v>90.541711952999989</v>
          </cell>
          <cell r="BI131">
            <v>90.541711952999989</v>
          </cell>
          <cell r="BJ131">
            <v>90.541711952999989</v>
          </cell>
          <cell r="BK131">
            <v>90.541711952999989</v>
          </cell>
          <cell r="BL131">
            <v>90.541711952999989</v>
          </cell>
          <cell r="BM131">
            <v>90.541711952999989</v>
          </cell>
          <cell r="BN131">
            <v>90.541711952999989</v>
          </cell>
          <cell r="BO131">
            <v>90.541711952999989</v>
          </cell>
          <cell r="BP131">
            <v>90.541711952999989</v>
          </cell>
          <cell r="BQ131">
            <v>1.0723373803333658</v>
          </cell>
          <cell r="BR131">
            <v>1.0723373803333658</v>
          </cell>
          <cell r="BS131">
            <v>1.0723373803333658</v>
          </cell>
          <cell r="BT131">
            <v>1.0723373803333658</v>
          </cell>
          <cell r="BU131">
            <v>1.0723373803333658</v>
          </cell>
          <cell r="BV131">
            <v>1.0723373803333658</v>
          </cell>
          <cell r="BW131">
            <v>1.0723373803333658</v>
          </cell>
          <cell r="BX131">
            <v>1.0723373803333658</v>
          </cell>
          <cell r="BY131">
            <v>1.0723373803333658</v>
          </cell>
          <cell r="BZ131">
            <v>89.997</v>
          </cell>
          <cell r="CA131">
            <v>0</v>
          </cell>
          <cell r="CB131">
            <v>0</v>
          </cell>
          <cell r="CC131">
            <v>91.614049333333355</v>
          </cell>
          <cell r="CD131">
            <v>89.997</v>
          </cell>
          <cell r="CE131">
            <v>1.6170493333333553</v>
          </cell>
          <cell r="CF131">
            <v>1.7967813741939898</v>
          </cell>
        </row>
        <row r="132">
          <cell r="G132" t="str">
            <v>Utilización Portafolio EPSA</v>
          </cell>
          <cell r="L132">
            <v>-312.3</v>
          </cell>
          <cell r="N132">
            <v>-312.3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-535.77507500000002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12.817021358139133</v>
          </cell>
          <cell r="Z132">
            <v>328.02350000000001</v>
          </cell>
          <cell r="AA132">
            <v>-194.93455364186082</v>
          </cell>
          <cell r="AB132">
            <v>-0.29019882057363749</v>
          </cell>
          <cell r="AC132" t="str">
            <v xml:space="preserve"> </v>
          </cell>
          <cell r="AD132">
            <v>-0.29019882057363749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-535.77507500000002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-535.77507500000002</v>
          </cell>
          <cell r="BD132">
            <v>-535.77507500000002</v>
          </cell>
          <cell r="BE132">
            <v>-535.77507500000002</v>
          </cell>
          <cell r="BF132">
            <v>-535.77507500000002</v>
          </cell>
          <cell r="BG132">
            <v>-535.77507500000002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-535.77507500000002</v>
          </cell>
          <cell r="BV132">
            <v>-535.77507500000002</v>
          </cell>
          <cell r="BW132">
            <v>-535.77507500000002</v>
          </cell>
          <cell r="BX132">
            <v>-535.77507500000002</v>
          </cell>
          <cell r="BY132">
            <v>-535.77507500000002</v>
          </cell>
          <cell r="CC132">
            <v>0</v>
          </cell>
          <cell r="CD132">
            <v>0</v>
          </cell>
          <cell r="CE132">
            <v>0</v>
          </cell>
          <cell r="CF132" t="str">
            <v xml:space="preserve">n.a. </v>
          </cell>
        </row>
        <row r="133">
          <cell r="L133">
            <v>94.8</v>
          </cell>
          <cell r="M133">
            <v>-105</v>
          </cell>
          <cell r="N133">
            <v>-10.200000000000003</v>
          </cell>
          <cell r="Q133">
            <v>595.94749245600042</v>
          </cell>
          <cell r="R133">
            <v>-251.27533483599836</v>
          </cell>
          <cell r="S133">
            <v>-10.254984196850273</v>
          </cell>
          <cell r="T133">
            <v>-286.97066170500148</v>
          </cell>
          <cell r="U133">
            <v>-1.2077301720019022</v>
          </cell>
          <cell r="V133">
            <v>-660.1746036530003</v>
          </cell>
          <cell r="W133">
            <v>482.81655199699526</v>
          </cell>
          <cell r="X133">
            <v>-611.9553765628807</v>
          </cell>
          <cell r="Y133">
            <v>405.64961087700249</v>
          </cell>
          <cell r="Z133">
            <v>998.17860344000019</v>
          </cell>
          <cell r="AA133">
            <v>-216.77900611873474</v>
          </cell>
          <cell r="AB133">
            <v>8.8091092508424063E-2</v>
          </cell>
          <cell r="AC133">
            <v>-9.7569248031482342E-2</v>
          </cell>
          <cell r="AD133">
            <v>-9.4781555230582879E-3</v>
          </cell>
          <cell r="AE133">
            <v>-30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-423.47924342399983</v>
          </cell>
          <cell r="AQ133">
            <v>-424.05333033900024</v>
          </cell>
          <cell r="AR133">
            <v>595.94749245600042</v>
          </cell>
          <cell r="AS133">
            <v>-251.27533483599836</v>
          </cell>
          <cell r="AT133">
            <v>-10.254984196850273</v>
          </cell>
          <cell r="AU133">
            <v>-286.97066170500148</v>
          </cell>
          <cell r="AV133">
            <v>-1.2077301720019022</v>
          </cell>
          <cell r="AW133">
            <v>-660.1746036530003</v>
          </cell>
          <cell r="AX133">
            <v>482.81655199699526</v>
          </cell>
          <cell r="AY133">
            <v>-877.53257376300007</v>
          </cell>
          <cell r="AZ133">
            <v>-281.58508130699965</v>
          </cell>
          <cell r="BA133">
            <v>-532.86041614299802</v>
          </cell>
          <cell r="BB133">
            <v>-543.11540033984829</v>
          </cell>
          <cell r="BC133">
            <v>-830.08606204484977</v>
          </cell>
          <cell r="BD133">
            <v>-831.29379221685167</v>
          </cell>
          <cell r="BE133">
            <v>-1491.468395869852</v>
          </cell>
          <cell r="BF133">
            <v>-1008.6518438728567</v>
          </cell>
          <cell r="BG133">
            <v>-1620.6072204357374</v>
          </cell>
          <cell r="BH133">
            <v>-30</v>
          </cell>
          <cell r="BI133">
            <v>-30</v>
          </cell>
          <cell r="BJ133">
            <v>-30</v>
          </cell>
          <cell r="BK133">
            <v>-30</v>
          </cell>
          <cell r="BL133">
            <v>-30</v>
          </cell>
          <cell r="BM133">
            <v>-30</v>
          </cell>
          <cell r="BN133">
            <v>-30</v>
          </cell>
          <cell r="BO133">
            <v>-30</v>
          </cell>
          <cell r="BP133">
            <v>-30</v>
          </cell>
          <cell r="BQ133">
            <v>-847.53257376300007</v>
          </cell>
          <cell r="BR133">
            <v>-251.58508130699965</v>
          </cell>
          <cell r="BS133">
            <v>-502.86041614299802</v>
          </cell>
          <cell r="BT133">
            <v>-513.11540033984829</v>
          </cell>
          <cell r="BU133">
            <v>-800.08606204484977</v>
          </cell>
          <cell r="BV133">
            <v>-801.29379221685167</v>
          </cell>
          <cell r="BW133">
            <v>-1461.468395869852</v>
          </cell>
          <cell r="BX133">
            <v>-978.65184387285672</v>
          </cell>
          <cell r="BY133">
            <v>-1590.6072204357374</v>
          </cell>
          <cell r="BZ133">
            <v>86.139874999999989</v>
          </cell>
          <cell r="CA133">
            <v>-2.8554246210000165</v>
          </cell>
          <cell r="CB133">
            <v>298.95542462100002</v>
          </cell>
          <cell r="CC133">
            <v>-281.58508130699965</v>
          </cell>
          <cell r="CD133">
            <v>382.23987499999998</v>
          </cell>
          <cell r="CE133">
            <v>-663.82495630699964</v>
          </cell>
          <cell r="CF133">
            <v>-173.66711317258557</v>
          </cell>
        </row>
        <row r="134">
          <cell r="G134" t="str">
            <v>Utilización Portafolio Tesoreria</v>
          </cell>
          <cell r="L134">
            <v>37</v>
          </cell>
          <cell r="N134">
            <v>37</v>
          </cell>
          <cell r="O134">
            <v>-423.47924342399983</v>
          </cell>
          <cell r="P134">
            <v>-424.05333033900024</v>
          </cell>
          <cell r="Q134">
            <v>595.94749245600042</v>
          </cell>
          <cell r="R134">
            <v>-251.27533483599836</v>
          </cell>
          <cell r="S134">
            <v>-10.254984196850273</v>
          </cell>
          <cell r="T134">
            <v>-286.97066170500148</v>
          </cell>
          <cell r="U134">
            <v>-1.2077301720019022</v>
          </cell>
          <cell r="V134">
            <v>-660.1746036530003</v>
          </cell>
          <cell r="W134">
            <v>482.81655199699526</v>
          </cell>
          <cell r="X134">
            <v>-611.9553765628807</v>
          </cell>
          <cell r="Y134">
            <v>405.64961087700249</v>
          </cell>
          <cell r="Z134">
            <v>998.17860344000019</v>
          </cell>
          <cell r="AA134">
            <v>-186.77900611873474</v>
          </cell>
          <cell r="AB134">
            <v>3.4381544544427114E-2</v>
          </cell>
          <cell r="AC134" t="str">
            <v xml:space="preserve"> </v>
          </cell>
          <cell r="AD134">
            <v>3.4381544544427114E-2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-423.47924342399983</v>
          </cell>
          <cell r="AQ134">
            <v>-424.05333033900024</v>
          </cell>
          <cell r="AR134">
            <v>595.94749245600042</v>
          </cell>
          <cell r="AS134">
            <v>-251.27533483599836</v>
          </cell>
          <cell r="AT134">
            <v>-10.254984196850273</v>
          </cell>
          <cell r="AU134">
            <v>-286.97066170500148</v>
          </cell>
          <cell r="AV134">
            <v>-1.2077301720019022</v>
          </cell>
          <cell r="AW134">
            <v>-660.1746036530003</v>
          </cell>
          <cell r="AX134">
            <v>482.81655199699526</v>
          </cell>
          <cell r="AY134">
            <v>-847.53257376300007</v>
          </cell>
          <cell r="AZ134">
            <v>-251.58508130699965</v>
          </cell>
          <cell r="BA134">
            <v>-502.86041614299802</v>
          </cell>
          <cell r="BB134">
            <v>-513.11540033984829</v>
          </cell>
          <cell r="BC134">
            <v>-800.08606204484977</v>
          </cell>
          <cell r="BD134">
            <v>-801.29379221685167</v>
          </cell>
          <cell r="BE134">
            <v>-1461.468395869852</v>
          </cell>
          <cell r="BF134">
            <v>-978.65184387285672</v>
          </cell>
          <cell r="BG134">
            <v>-1590.6072204357374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-847.53257376300007</v>
          </cell>
          <cell r="BR134">
            <v>-251.58508130699965</v>
          </cell>
          <cell r="BS134">
            <v>-502.86041614299802</v>
          </cell>
          <cell r="BT134">
            <v>-513.11540033984829</v>
          </cell>
          <cell r="BU134">
            <v>-800.08606204484977</v>
          </cell>
          <cell r="BV134">
            <v>-801.29379221685167</v>
          </cell>
          <cell r="BW134">
            <v>-1461.468395869852</v>
          </cell>
          <cell r="BX134">
            <v>-978.65184387285672</v>
          </cell>
          <cell r="BY134">
            <v>-1590.6072204357374</v>
          </cell>
          <cell r="BZ134">
            <v>86.139874999999989</v>
          </cell>
          <cell r="CA134">
            <v>-2.8554246210000165</v>
          </cell>
          <cell r="CB134">
            <v>298.95542462100002</v>
          </cell>
          <cell r="CC134">
            <v>-251.58508130699965</v>
          </cell>
          <cell r="CD134">
            <v>382.23987499999998</v>
          </cell>
          <cell r="CE134">
            <v>-633.82495630699964</v>
          </cell>
          <cell r="CF134">
            <v>-165.81863844189456</v>
          </cell>
          <cell r="CK134">
            <v>100</v>
          </cell>
          <cell r="CL134">
            <v>-100</v>
          </cell>
          <cell r="CM134">
            <v>-200</v>
          </cell>
        </row>
        <row r="135">
          <cell r="G135" t="str">
            <v>Utilización Cartera FSA</v>
          </cell>
          <cell r="M135">
            <v>-105</v>
          </cell>
          <cell r="N135">
            <v>-105</v>
          </cell>
          <cell r="O135">
            <v>-30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-30</v>
          </cell>
          <cell r="AB135" t="str">
            <v xml:space="preserve"> </v>
          </cell>
          <cell r="AC135">
            <v>-9.7569248031482342E-2</v>
          </cell>
          <cell r="AD135">
            <v>-9.7569248031482342E-2</v>
          </cell>
          <cell r="AE135">
            <v>-30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-30</v>
          </cell>
          <cell r="AZ135">
            <v>-30</v>
          </cell>
          <cell r="BA135">
            <v>-30</v>
          </cell>
          <cell r="BB135">
            <v>-30</v>
          </cell>
          <cell r="BC135">
            <v>-30</v>
          </cell>
          <cell r="BD135">
            <v>-30</v>
          </cell>
          <cell r="BE135">
            <v>-30</v>
          </cell>
          <cell r="BF135">
            <v>-30</v>
          </cell>
          <cell r="BG135">
            <v>-30</v>
          </cell>
          <cell r="BH135">
            <v>-30</v>
          </cell>
          <cell r="BI135">
            <v>-30</v>
          </cell>
          <cell r="BJ135">
            <v>-30</v>
          </cell>
          <cell r="BK135">
            <v>-30</v>
          </cell>
          <cell r="BL135">
            <v>-30</v>
          </cell>
          <cell r="BM135">
            <v>-30</v>
          </cell>
          <cell r="BN135">
            <v>-30</v>
          </cell>
          <cell r="BO135">
            <v>-30</v>
          </cell>
          <cell r="BP135">
            <v>-30</v>
          </cell>
          <cell r="BR135">
            <v>0</v>
          </cell>
          <cell r="BW135">
            <v>0</v>
          </cell>
          <cell r="BX135">
            <v>0</v>
          </cell>
          <cell r="BY135">
            <v>0</v>
          </cell>
          <cell r="CC135">
            <v>-30</v>
          </cell>
          <cell r="CD135">
            <v>0</v>
          </cell>
          <cell r="CE135">
            <v>-30</v>
          </cell>
          <cell r="CF135" t="str">
            <v xml:space="preserve">n.a. </v>
          </cell>
        </row>
        <row r="136">
          <cell r="Q136">
            <v>113.60904076154917</v>
          </cell>
          <cell r="R136">
            <v>-30.31941150553935</v>
          </cell>
          <cell r="S136">
            <v>47.558428417285803</v>
          </cell>
          <cell r="T136">
            <v>-21.640834195668504</v>
          </cell>
          <cell r="U136">
            <v>2.8244104159981589</v>
          </cell>
          <cell r="V136">
            <v>-57.23175594150689</v>
          </cell>
          <cell r="W136">
            <v>31.669447855394424</v>
          </cell>
          <cell r="X136">
            <v>5.1598940377396048</v>
          </cell>
          <cell r="Y136">
            <v>-29.310037596407653</v>
          </cell>
          <cell r="Z136">
            <v>-961.60703299351542</v>
          </cell>
          <cell r="AA136">
            <v>-1106.553734344036</v>
          </cell>
          <cell r="AE136">
            <v>-210.15052579043538</v>
          </cell>
          <cell r="AF136">
            <v>-1151.2558269251037</v>
          </cell>
          <cell r="AG136">
            <v>1039.6382495434837</v>
          </cell>
          <cell r="AH136">
            <v>-61.374269149178588</v>
          </cell>
          <cell r="AI136">
            <v>451.23160132242594</v>
          </cell>
          <cell r="AJ136">
            <v>-273.17633927222118</v>
          </cell>
          <cell r="AK136">
            <v>-309.61031192671675</v>
          </cell>
          <cell r="AL136">
            <v>44.178295141698243</v>
          </cell>
          <cell r="AM136">
            <v>771.34997909165463</v>
          </cell>
          <cell r="AN136">
            <v>-209.11460288629979</v>
          </cell>
          <cell r="AO136">
            <v>216.59155491452424</v>
          </cell>
          <cell r="AP136">
            <v>115.52501771650657</v>
          </cell>
          <cell r="AQ136">
            <v>1038.6154513996673</v>
          </cell>
          <cell r="AR136">
            <v>-926.02920878193447</v>
          </cell>
          <cell r="AS136">
            <v>31.054857643639238</v>
          </cell>
          <cell r="AT136">
            <v>-403.67317290514012</v>
          </cell>
          <cell r="AU136">
            <v>251.53550507655268</v>
          </cell>
          <cell r="AV136">
            <v>312.43472234271491</v>
          </cell>
          <cell r="AW136">
            <v>-101.41005108320513</v>
          </cell>
          <cell r="AX136">
            <v>-739.68053123626021</v>
          </cell>
          <cell r="AZ136">
            <v>-93.656842837816058</v>
          </cell>
          <cell r="BA136">
            <v>-123.97625434335541</v>
          </cell>
          <cell r="BB136">
            <v>-76.417825926069611</v>
          </cell>
          <cell r="BC136">
            <v>-98.058660121738114</v>
          </cell>
          <cell r="BD136">
            <v>-95.234249705739956</v>
          </cell>
          <cell r="BE136">
            <v>-152.46600564724685</v>
          </cell>
          <cell r="BF136">
            <v>-120.79655779185242</v>
          </cell>
          <cell r="BG136">
            <v>-115.63666375411282</v>
          </cell>
          <cell r="BI136">
            <v>-321.76810317205536</v>
          </cell>
          <cell r="BJ136">
            <v>-383.14237232123395</v>
          </cell>
          <cell r="BK136">
            <v>68.089229001191995</v>
          </cell>
          <cell r="BL136">
            <v>-205.08711027102919</v>
          </cell>
          <cell r="BM136">
            <v>-514.69742219774594</v>
          </cell>
          <cell r="BN136">
            <v>-470.51912705604769</v>
          </cell>
          <cell r="BO136">
            <v>300.83085203560694</v>
          </cell>
          <cell r="BP136">
            <v>91.716249149307146</v>
          </cell>
          <cell r="BR136">
            <v>228.11126033423932</v>
          </cell>
          <cell r="BS136">
            <v>259.16611797787857</v>
          </cell>
          <cell r="BT136">
            <v>-144.50705492726161</v>
          </cell>
          <cell r="BU136">
            <v>107.02845014929107</v>
          </cell>
          <cell r="BV136">
            <v>419.46317249200598</v>
          </cell>
          <cell r="BW136">
            <v>318.05312140880085</v>
          </cell>
          <cell r="BX136">
            <v>-421.62740982745936</v>
          </cell>
          <cell r="BY136">
            <v>-207.35291290341996</v>
          </cell>
        </row>
        <row r="138">
          <cell r="L138" t="e">
            <v>#REF!</v>
          </cell>
          <cell r="M138" t="e">
            <v>#REF!</v>
          </cell>
          <cell r="N138" t="e">
            <v>#REF!</v>
          </cell>
          <cell r="Q138">
            <v>-0.79000766994919547</v>
          </cell>
          <cell r="R138">
            <v>-0.43049320683379838</v>
          </cell>
          <cell r="S138">
            <v>-0.48403066273858475</v>
          </cell>
          <cell r="T138">
            <v>-3.8852950773584048E-2</v>
          </cell>
          <cell r="U138">
            <v>-0.3206496208671315</v>
          </cell>
          <cell r="V138">
            <v>9.562612705269638E-2</v>
          </cell>
          <cell r="W138">
            <v>-0.65205444179038829</v>
          </cell>
          <cell r="X138">
            <v>-5.8027305690301609E-2</v>
          </cell>
          <cell r="Y138">
            <v>-0.48998102346839589</v>
          </cell>
          <cell r="Z138">
            <v>-0.56185284450601147</v>
          </cell>
          <cell r="AA138">
            <v>-4.2729845599122473</v>
          </cell>
          <cell r="AE138">
            <v>-0.53521054154452552</v>
          </cell>
          <cell r="AF138">
            <v>2.7754264239313552E-2</v>
          </cell>
          <cell r="AG138">
            <v>-1.1456093074019198</v>
          </cell>
          <cell r="AH138">
            <v>-0.35615567751754668</v>
          </cell>
          <cell r="AI138">
            <v>-0.52217327172586681</v>
          </cell>
          <cell r="AJ138">
            <v>-9.847940856806757E-2</v>
          </cell>
          <cell r="AK138">
            <v>-0.34687602043023491</v>
          </cell>
          <cell r="AL138">
            <v>-1.9635869476435593E-2</v>
          </cell>
          <cell r="AM138">
            <v>-0.67223226203119335</v>
          </cell>
          <cell r="AN138">
            <v>-8.2522905259526158E-2</v>
          </cell>
          <cell r="AO138">
            <v>-0.51089136392136736</v>
          </cell>
          <cell r="AP138">
            <v>2.5497384360563369E-2</v>
          </cell>
          <cell r="AQ138">
            <v>-6.0702067402903279E-2</v>
          </cell>
          <cell r="AR138">
            <v>0.35560163745272433</v>
          </cell>
          <cell r="AS138">
            <v>-7.4337529316251705E-2</v>
          </cell>
          <cell r="AT138">
            <v>3.8142608987282056E-2</v>
          </cell>
          <cell r="AU138">
            <v>5.9626457794483521E-2</v>
          </cell>
          <cell r="AV138">
            <v>-2.6226399563103409E-2</v>
          </cell>
          <cell r="AW138">
            <v>-0.11526199652913197</v>
          </cell>
          <cell r="AX138">
            <v>2.0177820240805056E-2</v>
          </cell>
          <cell r="AY138">
            <v>-0.55180097298288122</v>
          </cell>
          <cell r="AZ138">
            <v>-1.3492105135737171</v>
          </cell>
          <cell r="BA138">
            <v>-1.7829788804630282</v>
          </cell>
          <cell r="BB138">
            <v>-2.2703017157357848</v>
          </cell>
          <cell r="BC138">
            <v>-2.3135609162143322</v>
          </cell>
          <cell r="BD138">
            <v>-2.6367398101647255</v>
          </cell>
          <cell r="BE138">
            <v>-2.5440057309838138</v>
          </cell>
          <cell r="BF138">
            <v>-3.2038829918709091</v>
          </cell>
          <cell r="BG138">
            <v>-3.2619102975612089</v>
          </cell>
          <cell r="BH138">
            <v>-0.56135062059688057</v>
          </cell>
          <cell r="BI138">
            <v>-1.6530655847071318</v>
          </cell>
          <cell r="BJ138">
            <v>-2.0092212622246777</v>
          </cell>
          <cell r="BK138">
            <v>-2.5313945339505444</v>
          </cell>
          <cell r="BL138">
            <v>-2.629873942518612</v>
          </cell>
          <cell r="BM138">
            <v>-2.9767499629488472</v>
          </cell>
          <cell r="BN138">
            <v>-2.9963858324252834</v>
          </cell>
          <cell r="BO138">
            <v>-3.6686180944564768</v>
          </cell>
          <cell r="BP138">
            <v>-3.7511409997160028</v>
          </cell>
          <cell r="BQ138">
            <v>9.5496476139996216E-3</v>
          </cell>
          <cell r="BR138">
            <v>0.30385507113341426</v>
          </cell>
          <cell r="BS138">
            <v>0.2262423817616501</v>
          </cell>
          <cell r="BT138">
            <v>0.26109281821475877</v>
          </cell>
          <cell r="BU138">
            <v>0.31631302630427965</v>
          </cell>
          <cell r="BV138">
            <v>0.34001015278412228</v>
          </cell>
          <cell r="BW138">
            <v>0.45238010144146967</v>
          </cell>
          <cell r="BX138">
            <v>0.46473510258556772</v>
          </cell>
          <cell r="BY138">
            <v>0.48923070215479392</v>
          </cell>
          <cell r="BZ138">
            <v>-0.39553762640049328</v>
          </cell>
          <cell r="CA138">
            <v>-4.0176828879510539E-2</v>
          </cell>
          <cell r="CB138">
            <v>-0.71847181882567046</v>
          </cell>
          <cell r="CC138">
            <v>-1.3492105135737171</v>
          </cell>
          <cell r="CD138">
            <v>-1.1541862741056743</v>
          </cell>
          <cell r="CE138">
            <v>-0.19502423946804281</v>
          </cell>
        </row>
        <row r="139">
          <cell r="L139" t="e">
            <v>#REF!</v>
          </cell>
          <cell r="M139" t="e">
            <v>#REF!</v>
          </cell>
          <cell r="N139" t="e">
            <v>#REF!</v>
          </cell>
          <cell r="Q139">
            <v>-0.78861382354874565</v>
          </cell>
          <cell r="R139">
            <v>-0.428913514246622</v>
          </cell>
          <cell r="S139">
            <v>-0.48403066273858475</v>
          </cell>
          <cell r="T139">
            <v>0.45521913663916991</v>
          </cell>
          <cell r="U139">
            <v>-0.32058710341698765</v>
          </cell>
          <cell r="V139">
            <v>9.562612705269638E-2</v>
          </cell>
          <cell r="W139">
            <v>-0.65205444179038829</v>
          </cell>
          <cell r="X139">
            <v>-5.8027305690301609E-2</v>
          </cell>
          <cell r="Y139">
            <v>-0.48998102346839589</v>
          </cell>
          <cell r="Z139">
            <v>-0.56185284450601147</v>
          </cell>
          <cell r="AA139">
            <v>-3.623055930701176</v>
          </cell>
          <cell r="AE139">
            <v>-0.53521054154452552</v>
          </cell>
          <cell r="AF139">
            <v>0.17802058312874625</v>
          </cell>
          <cell r="AG139">
            <v>-1.1456093074019198</v>
          </cell>
          <cell r="AH139">
            <v>-0.35615567751754668</v>
          </cell>
          <cell r="AI139">
            <v>-0.52217327172586681</v>
          </cell>
          <cell r="AJ139">
            <v>-9.847940856806757E-2</v>
          </cell>
          <cell r="AK139">
            <v>0.15026252906350845</v>
          </cell>
          <cell r="AL139">
            <v>-1.9635869476435593E-2</v>
          </cell>
          <cell r="AM139">
            <v>-0.67223226203119335</v>
          </cell>
          <cell r="AN139">
            <v>-8.2522905259526158E-2</v>
          </cell>
          <cell r="AO139">
            <v>-0.51089136392136736</v>
          </cell>
          <cell r="AP139">
            <v>2.5497384360563369E-2</v>
          </cell>
          <cell r="AQ139">
            <v>-5.8147900931788565E-2</v>
          </cell>
          <cell r="AR139">
            <v>0.35699548385317414</v>
          </cell>
          <cell r="AS139">
            <v>-7.275783672907532E-2</v>
          </cell>
          <cell r="AT139">
            <v>3.8142608987282056E-2</v>
          </cell>
          <cell r="AU139">
            <v>0.55369854520723749</v>
          </cell>
          <cell r="AV139">
            <v>0.47084963248049611</v>
          </cell>
          <cell r="AW139">
            <v>-0.11526199652913197</v>
          </cell>
          <cell r="AX139">
            <v>2.0177820240805056E-2</v>
          </cell>
          <cell r="AY139">
            <v>-0.39898048762233385</v>
          </cell>
          <cell r="AZ139">
            <v>-1.1949961818127197</v>
          </cell>
          <cell r="BA139">
            <v>-1.6271848561148543</v>
          </cell>
          <cell r="BB139">
            <v>-2.1145076913876113</v>
          </cell>
          <cell r="BC139">
            <v>-1.6636948044534048</v>
          </cell>
          <cell r="BD139">
            <v>-1.9868111809536542</v>
          </cell>
          <cell r="BE139">
            <v>-1.8940771017727429</v>
          </cell>
          <cell r="BF139">
            <v>-2.5539543626598382</v>
          </cell>
          <cell r="BG139">
            <v>-2.6119816683501371</v>
          </cell>
          <cell r="BH139">
            <v>-0.41108430170744792</v>
          </cell>
          <cell r="BI139">
            <v>-1.5027992658176992</v>
          </cell>
          <cell r="BJ139">
            <v>-1.8589549433352448</v>
          </cell>
          <cell r="BK139">
            <v>-2.3811282150611115</v>
          </cell>
          <cell r="BL139">
            <v>-2.4796076236291791</v>
          </cell>
          <cell r="BM139">
            <v>-2.3293450945656708</v>
          </cell>
          <cell r="BN139">
            <v>-2.3489809640421075</v>
          </cell>
          <cell r="BO139">
            <v>-3.0212132260733009</v>
          </cell>
          <cell r="BP139">
            <v>-3.1037361313328269</v>
          </cell>
          <cell r="BQ139">
            <v>1.2103814085114352E-2</v>
          </cell>
          <cell r="BR139">
            <v>0.30780308400497874</v>
          </cell>
          <cell r="BS139">
            <v>0.23177008722039097</v>
          </cell>
          <cell r="BT139">
            <v>0.26662052367349964</v>
          </cell>
          <cell r="BU139">
            <v>0.81591281917577452</v>
          </cell>
          <cell r="BV139">
            <v>0.34253391361201752</v>
          </cell>
          <cell r="BW139">
            <v>0.45490386226936463</v>
          </cell>
          <cell r="BX139">
            <v>0.46725886341346268</v>
          </cell>
          <cell r="BY139">
            <v>0.49175446298268977</v>
          </cell>
          <cell r="BZ139">
            <v>-0.39553762640049328</v>
          </cell>
          <cell r="CA139">
            <v>-4.0176828879510539E-2</v>
          </cell>
          <cell r="CB139">
            <v>-0.71847181882567046</v>
          </cell>
          <cell r="CC139">
            <v>-1.1949961818127197</v>
          </cell>
          <cell r="CD139">
            <v>-1.1541862741056743</v>
          </cell>
          <cell r="CE139">
            <v>-4.0809907707045401E-2</v>
          </cell>
        </row>
        <row r="140"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</row>
        <row r="141">
          <cell r="N141">
            <v>35781.130642476855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</row>
        <row r="142">
          <cell r="L142" t="e">
            <v>#REF!</v>
          </cell>
          <cell r="M142" t="e">
            <v>#REF!</v>
          </cell>
          <cell r="N142" t="e">
            <v>#REF!</v>
          </cell>
          <cell r="Q142">
            <v>76.535133318163403</v>
          </cell>
          <cell r="R142">
            <v>97.942742984624218</v>
          </cell>
          <cell r="S142">
            <v>53.422788509173181</v>
          </cell>
          <cell r="T142">
            <v>71.912813169509292</v>
          </cell>
          <cell r="U142">
            <v>70.55560521390862</v>
          </cell>
          <cell r="V142">
            <v>127.1873279736335</v>
          </cell>
          <cell r="W142">
            <v>94.59926169735175</v>
          </cell>
          <cell r="X142">
            <v>47.588840544149178</v>
          </cell>
          <cell r="Y142">
            <v>82.058772178296437</v>
          </cell>
          <cell r="Z142">
            <v>961.60703299351542</v>
          </cell>
          <cell r="AA142">
            <v>1106.5537343440355</v>
          </cell>
          <cell r="AE142">
            <v>253.7</v>
          </cell>
          <cell r="AF142">
            <v>1258.9000000000001</v>
          </cell>
          <cell r="AG142">
            <v>307.5</v>
          </cell>
          <cell r="AH142">
            <v>628.6</v>
          </cell>
          <cell r="AI142">
            <v>373.7</v>
          </cell>
          <cell r="AJ142">
            <v>374.7</v>
          </cell>
          <cell r="AP142">
            <v>-16.309425259404492</v>
          </cell>
          <cell r="AR142">
            <v>-230.96486668183661</v>
          </cell>
          <cell r="AS142">
            <v>-530.65725701537576</v>
          </cell>
          <cell r="AT142">
            <v>-320.2772114908268</v>
          </cell>
          <cell r="AY142">
            <v>197.42977902674491</v>
          </cell>
          <cell r="AZ142">
            <v>75.855150407826528</v>
          </cell>
          <cell r="BA142">
            <v>102.64996976197506</v>
          </cell>
          <cell r="BB142">
            <v>51.548641065530546</v>
          </cell>
          <cell r="BH142">
            <v>1303.4074836067064</v>
          </cell>
          <cell r="BI142">
            <v>321.76810317205559</v>
          </cell>
          <cell r="BJ142">
            <v>383.14237232123514</v>
          </cell>
          <cell r="BK142">
            <v>-68.089229001190233</v>
          </cell>
          <cell r="BZ142" t="e">
            <v>#REF!</v>
          </cell>
          <cell r="CA142" t="e">
            <v>#REF!</v>
          </cell>
          <cell r="CB142" t="e">
            <v>#REF!</v>
          </cell>
          <cell r="CC142">
            <v>75.855150407826528</v>
          </cell>
          <cell r="CD142" t="e">
            <v>#REF!</v>
          </cell>
        </row>
        <row r="143">
          <cell r="L143">
            <v>82.168000000000006</v>
          </cell>
          <cell r="N143">
            <v>82.168000000000006</v>
          </cell>
          <cell r="Q143">
            <v>152.01283043028573</v>
          </cell>
          <cell r="R143">
            <v>34.773126812437603</v>
          </cell>
          <cell r="S143">
            <v>66.4884524018901</v>
          </cell>
          <cell r="T143">
            <v>19.435201437592379</v>
          </cell>
          <cell r="U143">
            <v>33.044557190524358</v>
          </cell>
          <cell r="V143">
            <v>41.019891418236647</v>
          </cell>
          <cell r="W143">
            <v>42.606146909500019</v>
          </cell>
          <cell r="X143">
            <v>0</v>
          </cell>
          <cell r="Y143">
            <v>0</v>
          </cell>
          <cell r="AB143">
            <v>7.6353047354769915E-2</v>
          </cell>
          <cell r="AC143" t="str">
            <v xml:space="preserve"> </v>
          </cell>
          <cell r="AD143">
            <v>7.6353047354769915E-2</v>
          </cell>
          <cell r="AE143">
            <v>80.968000000000018</v>
          </cell>
          <cell r="AF143">
            <v>226.39999999999998</v>
          </cell>
          <cell r="AG143">
            <v>643.80000000000007</v>
          </cell>
          <cell r="AH143">
            <v>268.2</v>
          </cell>
          <cell r="AI143">
            <v>165.3</v>
          </cell>
          <cell r="AJ143">
            <v>164.3</v>
          </cell>
          <cell r="AP143">
            <v>1.1970666666666574</v>
          </cell>
          <cell r="AR143">
            <v>-491.78716956971437</v>
          </cell>
          <cell r="AS143">
            <v>-233.42687318756239</v>
          </cell>
          <cell r="AT143">
            <v>-98.811547598109911</v>
          </cell>
          <cell r="AY143">
            <v>-72.329566940000092</v>
          </cell>
          <cell r="AZ143">
            <v>46.319894589999898</v>
          </cell>
          <cell r="BA143">
            <v>25.815792559999913</v>
          </cell>
          <cell r="BH143">
            <v>-545.96420000000012</v>
          </cell>
          <cell r="BI143">
            <v>-168.72200000000001</v>
          </cell>
          <cell r="BJ143">
            <v>-391.11059999999998</v>
          </cell>
          <cell r="BK143">
            <v>78.130235950914539</v>
          </cell>
          <cell r="BQ143">
            <v>473.63463306000006</v>
          </cell>
          <cell r="BR143">
            <v>215.04189458999991</v>
          </cell>
          <cell r="BS143">
            <v>416.9263925599999</v>
          </cell>
          <cell r="BZ143">
            <v>38.049000000000007</v>
          </cell>
          <cell r="CA143">
            <v>40.092517940000093</v>
          </cell>
          <cell r="CB143">
            <v>60.301548543399676</v>
          </cell>
          <cell r="CC143">
            <v>46.319894589999898</v>
          </cell>
          <cell r="CD143">
            <v>-35.185500000000047</v>
          </cell>
          <cell r="CE143">
            <v>81.505394589999952</v>
          </cell>
          <cell r="CF143">
            <v>231.64483832828816</v>
          </cell>
        </row>
        <row r="144">
          <cell r="L144">
            <v>57.8</v>
          </cell>
          <cell r="N144">
            <v>57.8</v>
          </cell>
          <cell r="Q144">
            <v>38.131343649426853</v>
          </cell>
          <cell r="R144">
            <v>32.850204666647272</v>
          </cell>
          <cell r="S144">
            <v>34.492764524568877</v>
          </cell>
          <cell r="T144">
            <v>30.836777536248412</v>
          </cell>
          <cell r="U144">
            <v>40.335458439382421</v>
          </cell>
          <cell r="V144">
            <v>28.935680613889957</v>
          </cell>
          <cell r="W144">
            <v>83.662562643246162</v>
          </cell>
          <cell r="X144">
            <v>52.748734581888783</v>
          </cell>
          <cell r="Y144">
            <v>52.748734581888783</v>
          </cell>
          <cell r="AA144">
            <v>512.93305881892422</v>
          </cell>
          <cell r="AB144">
            <v>5.3709547963996948E-2</v>
          </cell>
          <cell r="AC144" t="str">
            <v xml:space="preserve"> </v>
          </cell>
          <cell r="AD144">
            <v>5.3709547963996948E-2</v>
          </cell>
          <cell r="AE144">
            <v>60.6</v>
          </cell>
          <cell r="AF144">
            <v>50.8</v>
          </cell>
          <cell r="AG144">
            <v>638.6</v>
          </cell>
          <cell r="AH144">
            <v>62.8</v>
          </cell>
          <cell r="AI144">
            <v>165.7</v>
          </cell>
          <cell r="AJ144">
            <v>166.7</v>
          </cell>
          <cell r="AP144">
            <v>0</v>
          </cell>
          <cell r="AQ144">
            <v>6.790797581736669</v>
          </cell>
          <cell r="AR144">
            <v>-600.46865635057316</v>
          </cell>
          <cell r="AS144">
            <v>-29.949795333352725</v>
          </cell>
          <cell r="AT144">
            <v>-131.2072354754311</v>
          </cell>
          <cell r="AY144">
            <v>22.476616515600668</v>
          </cell>
          <cell r="AZ144">
            <v>30.407488795600713</v>
          </cell>
          <cell r="BA144">
            <v>-247.67332709439859</v>
          </cell>
          <cell r="BH144">
            <v>-571.36779999999999</v>
          </cell>
          <cell r="BI144">
            <v>2.7899999999999991</v>
          </cell>
          <cell r="BJ144">
            <v>-378.46139999999997</v>
          </cell>
          <cell r="BK144">
            <v>237.14163595091455</v>
          </cell>
          <cell r="BQ144">
            <v>593.84441651560064</v>
          </cell>
          <cell r="BR144">
            <v>27.617488795600714</v>
          </cell>
          <cell r="BS144">
            <v>130.78807290560138</v>
          </cell>
          <cell r="BZ144">
            <v>39</v>
          </cell>
          <cell r="CA144">
            <v>57.800574999999995</v>
          </cell>
          <cell r="CB144">
            <v>13.047924379000294</v>
          </cell>
          <cell r="CC144">
            <v>30.407488795600713</v>
          </cell>
          <cell r="CD144">
            <v>31.245587999999653</v>
          </cell>
          <cell r="CE144">
            <v>-0.83809920439894015</v>
          </cell>
          <cell r="CF144">
            <v>-2.6822961513764731</v>
          </cell>
        </row>
        <row r="145"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</row>
        <row r="146">
          <cell r="Q146">
            <v>66.711860024399471</v>
          </cell>
          <cell r="R146">
            <v>96.791493494399347</v>
          </cell>
          <cell r="S146">
            <v>27.433528871040053</v>
          </cell>
          <cell r="T146">
            <v>22.233528871040054</v>
          </cell>
          <cell r="U146">
            <v>16.033528871040055</v>
          </cell>
          <cell r="V146">
            <v>8.8335288710400555</v>
          </cell>
          <cell r="AP146">
            <v>86.35228332999958</v>
          </cell>
          <cell r="AQ146">
            <v>187.00347658439969</v>
          </cell>
          <cell r="AR146">
            <v>66.711860024399471</v>
          </cell>
          <cell r="AS146">
            <v>96.791493494399347</v>
          </cell>
          <cell r="AT146">
            <v>27.433528871040053</v>
          </cell>
        </row>
        <row r="147">
          <cell r="Q147">
            <v>9.8232732937639327</v>
          </cell>
          <cell r="R147">
            <v>1.1512494902248704</v>
          </cell>
          <cell r="S147">
            <v>25.989259638133127</v>
          </cell>
          <cell r="T147">
            <v>49.679284298469241</v>
          </cell>
          <cell r="U147">
            <v>54.522076342868566</v>
          </cell>
          <cell r="V147">
            <v>118.35379910259344</v>
          </cell>
          <cell r="AP147">
            <v>151.03829141059592</v>
          </cell>
          <cell r="AQ147">
            <v>16.211476176744696</v>
          </cell>
          <cell r="AR147">
            <v>9.8232732937639327</v>
          </cell>
          <cell r="AS147">
            <v>1.1512494902248704</v>
          </cell>
          <cell r="AT147">
            <v>25.989259638133127</v>
          </cell>
        </row>
        <row r="148"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</row>
        <row r="149"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</row>
        <row r="150">
          <cell r="L150">
            <v>1118.2606389705827</v>
          </cell>
          <cell r="Q150">
            <v>1062.0999999999999</v>
          </cell>
          <cell r="R150">
            <v>1060.5999999999999</v>
          </cell>
          <cell r="S150">
            <v>1075.2</v>
          </cell>
          <cell r="T150">
            <v>0</v>
          </cell>
          <cell r="U150">
            <v>0</v>
          </cell>
          <cell r="AP150">
            <v>1027.0999999999999</v>
          </cell>
          <cell r="AQ150">
            <v>1074.2</v>
          </cell>
          <cell r="AR150">
            <v>1062.0999999999999</v>
          </cell>
          <cell r="AS150">
            <v>1060.5999999999999</v>
          </cell>
          <cell r="AT150">
            <v>1075.2</v>
          </cell>
        </row>
        <row r="151">
          <cell r="L151" t="e">
            <v>#REF!</v>
          </cell>
          <cell r="AE151">
            <v>-23.5</v>
          </cell>
          <cell r="AF151">
            <v>-23.5</v>
          </cell>
          <cell r="AG151">
            <v>23.5</v>
          </cell>
          <cell r="AH151">
            <v>23.5</v>
          </cell>
          <cell r="AP151">
            <v>23.5</v>
          </cell>
          <cell r="AQ151">
            <v>23.5</v>
          </cell>
          <cell r="AR151">
            <v>-23.5</v>
          </cell>
          <cell r="AS151">
            <v>-23.5</v>
          </cell>
          <cell r="AT151">
            <v>0</v>
          </cell>
        </row>
        <row r="152">
          <cell r="Q152">
            <v>54.716666666666669</v>
          </cell>
          <cell r="R152">
            <v>54.716666666666669</v>
          </cell>
          <cell r="S152">
            <v>54.716666666666669</v>
          </cell>
          <cell r="T152">
            <v>54.716666666666669</v>
          </cell>
          <cell r="U152">
            <v>54.716666666666669</v>
          </cell>
          <cell r="V152">
            <v>54.716666666666669</v>
          </cell>
          <cell r="W152">
            <v>54.716666666666669</v>
          </cell>
          <cell r="X152">
            <v>54.716666666666669</v>
          </cell>
          <cell r="Y152">
            <v>54.716666666666669</v>
          </cell>
          <cell r="Z152">
            <v>54.716666666666669</v>
          </cell>
          <cell r="AP152">
            <v>54.716666666666669</v>
          </cell>
          <cell r="AQ152">
            <v>54.716666666666669</v>
          </cell>
          <cell r="AR152">
            <v>54.716666666666669</v>
          </cell>
          <cell r="AS152">
            <v>54.716666666666669</v>
          </cell>
          <cell r="AT152">
            <v>54.716666666666669</v>
          </cell>
        </row>
        <row r="153">
          <cell r="Q153">
            <v>1.6583333333333332</v>
          </cell>
          <cell r="R153">
            <v>1.6583333333333332</v>
          </cell>
          <cell r="S153">
            <v>1.6583333333333332</v>
          </cell>
          <cell r="T153">
            <v>1.6583333333333332</v>
          </cell>
          <cell r="U153">
            <v>1.6583333333333332</v>
          </cell>
          <cell r="V153">
            <v>1.6583333333333332</v>
          </cell>
          <cell r="W153">
            <v>1.6583333333333332</v>
          </cell>
          <cell r="X153">
            <v>1.6583333333333332</v>
          </cell>
          <cell r="Y153">
            <v>1.6583333333333332</v>
          </cell>
          <cell r="Z153">
            <v>1.6583333333333332</v>
          </cell>
          <cell r="AP153">
            <v>1.6583333333333332</v>
          </cell>
          <cell r="AQ153">
            <v>1.6583333333333332</v>
          </cell>
          <cell r="AR153">
            <v>1.6583333333333332</v>
          </cell>
          <cell r="AS153">
            <v>1.6583333333333332</v>
          </cell>
          <cell r="AT153">
            <v>1.6583333333333332</v>
          </cell>
        </row>
        <row r="164">
          <cell r="L164" t="str">
            <v>TESORERIA</v>
          </cell>
          <cell r="M164" t="str">
            <v>RESTO</v>
          </cell>
          <cell r="N164" t="str">
            <v>TOTAL</v>
          </cell>
          <cell r="Q164" t="str">
            <v>Observ.</v>
          </cell>
          <cell r="R164" t="str">
            <v>Observ.</v>
          </cell>
          <cell r="S164" t="str">
            <v>Observ.</v>
          </cell>
          <cell r="T164" t="str">
            <v>Observ.</v>
          </cell>
          <cell r="U164" t="str">
            <v>Observ.</v>
          </cell>
          <cell r="V164" t="str">
            <v>Observ.</v>
          </cell>
          <cell r="W164" t="str">
            <v>Observ.</v>
          </cell>
          <cell r="X164" t="str">
            <v>Observ.</v>
          </cell>
          <cell r="Y164" t="str">
            <v>Observ.</v>
          </cell>
          <cell r="Z164" t="str">
            <v>Observ.</v>
          </cell>
          <cell r="AA164" t="str">
            <v xml:space="preserve">Total </v>
          </cell>
          <cell r="AB164" t="str">
            <v>% PIB</v>
          </cell>
          <cell r="AC164" t="str">
            <v>% PIB</v>
          </cell>
          <cell r="AD164" t="str">
            <v>% PIB</v>
          </cell>
          <cell r="AE164" t="str">
            <v>Progr.</v>
          </cell>
          <cell r="AF164" t="str">
            <v>Progr.</v>
          </cell>
          <cell r="AG164" t="str">
            <v>Progr.</v>
          </cell>
          <cell r="AH164" t="str">
            <v>Progr.</v>
          </cell>
          <cell r="AI164" t="str">
            <v>Progr.</v>
          </cell>
          <cell r="AJ164" t="str">
            <v>Progr.</v>
          </cell>
          <cell r="AK164" t="str">
            <v>Progr.</v>
          </cell>
          <cell r="AL164" t="str">
            <v>Progr.</v>
          </cell>
          <cell r="AM164" t="str">
            <v>Progr.</v>
          </cell>
          <cell r="AP164" t="str">
            <v>Observ.-Prog.</v>
          </cell>
          <cell r="AQ164" t="str">
            <v>Observ.-Prog.</v>
          </cell>
          <cell r="AR164" t="str">
            <v>Observ.-Prog.</v>
          </cell>
          <cell r="AS164" t="str">
            <v>Observ.-Prog.</v>
          </cell>
          <cell r="AT164" t="str">
            <v>Observ.-Prog.</v>
          </cell>
          <cell r="AU164" t="str">
            <v>Observ-Prog</v>
          </cell>
          <cell r="AV164" t="str">
            <v>Observ-Prog</v>
          </cell>
          <cell r="AW164" t="str">
            <v>Observ-Prog</v>
          </cell>
          <cell r="AY164" t="str">
            <v>Observ.</v>
          </cell>
          <cell r="AZ164" t="str">
            <v>Observ.</v>
          </cell>
          <cell r="BA164" t="str">
            <v>Observ.</v>
          </cell>
          <cell r="BB164" t="str">
            <v>Observ.</v>
          </cell>
          <cell r="BC164" t="str">
            <v>Observ.</v>
          </cell>
          <cell r="BD164" t="str">
            <v>Observ.</v>
          </cell>
          <cell r="BE164" t="str">
            <v>Observ.</v>
          </cell>
          <cell r="BH164" t="str">
            <v>Progr.</v>
          </cell>
          <cell r="BI164" t="str">
            <v>Progr.</v>
          </cell>
          <cell r="BJ164" t="str">
            <v>Progr.</v>
          </cell>
          <cell r="BK164" t="str">
            <v>Progr.</v>
          </cell>
          <cell r="BL164" t="str">
            <v>Progr.</v>
          </cell>
          <cell r="BM164" t="str">
            <v>Progr.</v>
          </cell>
          <cell r="BN164" t="str">
            <v>Progr.</v>
          </cell>
          <cell r="BQ164" t="str">
            <v>Observ-Progr</v>
          </cell>
          <cell r="BR164" t="str">
            <v>Observ-Progr</v>
          </cell>
          <cell r="BS164" t="str">
            <v>Observ-Progr</v>
          </cell>
          <cell r="BT164" t="str">
            <v>Observ-Progr</v>
          </cell>
          <cell r="BU164" t="str">
            <v>Observ-Progr</v>
          </cell>
          <cell r="BV164" t="str">
            <v>Observ-Progr</v>
          </cell>
          <cell r="BW164" t="str">
            <v>Observ-Progr</v>
          </cell>
          <cell r="BZ164" t="str">
            <v>% PIB Observ.</v>
          </cell>
          <cell r="CA164" t="str">
            <v>% PIB Progr</v>
          </cell>
        </row>
        <row r="165">
          <cell r="L165" t="str">
            <v>CSF</v>
          </cell>
          <cell r="M165" t="str">
            <v>SSF</v>
          </cell>
          <cell r="N165" t="str">
            <v>CSF+SSF</v>
          </cell>
          <cell r="Q165">
            <v>35490</v>
          </cell>
          <cell r="R165">
            <v>35521</v>
          </cell>
          <cell r="S165">
            <v>35551</v>
          </cell>
          <cell r="T165">
            <v>35582</v>
          </cell>
          <cell r="U165">
            <v>35612</v>
          </cell>
          <cell r="V165">
            <v>35643</v>
          </cell>
          <cell r="W165">
            <v>35674</v>
          </cell>
          <cell r="X165">
            <v>35704</v>
          </cell>
          <cell r="Y165">
            <v>35735</v>
          </cell>
          <cell r="Z165">
            <v>35765</v>
          </cell>
          <cell r="AA165">
            <v>1997</v>
          </cell>
          <cell r="AB165" t="str">
            <v>CSF</v>
          </cell>
          <cell r="AC165" t="str">
            <v>SSF</v>
          </cell>
          <cell r="AD165" t="str">
            <v>CSF+SSF</v>
          </cell>
          <cell r="AE165" t="str">
            <v>Ene</v>
          </cell>
          <cell r="AF165" t="str">
            <v>Feb</v>
          </cell>
          <cell r="AG165" t="str">
            <v>Mar</v>
          </cell>
          <cell r="AH165" t="str">
            <v>Abr</v>
          </cell>
          <cell r="AI165" t="str">
            <v>May</v>
          </cell>
          <cell r="AJ165" t="str">
            <v>Jun</v>
          </cell>
          <cell r="AK165" t="str">
            <v>Jul</v>
          </cell>
          <cell r="AL165" t="str">
            <v>Ago</v>
          </cell>
          <cell r="AM165" t="str">
            <v>Sep</v>
          </cell>
          <cell r="AP165" t="str">
            <v>Enero</v>
          </cell>
          <cell r="AQ165" t="str">
            <v>Febrero</v>
          </cell>
          <cell r="AR165" t="str">
            <v>Marzo</v>
          </cell>
          <cell r="AS165" t="str">
            <v>Abril</v>
          </cell>
          <cell r="AT165" t="str">
            <v>Mayo</v>
          </cell>
          <cell r="AU165" t="str">
            <v>Junio</v>
          </cell>
          <cell r="AV165" t="str">
            <v>Julio</v>
          </cell>
          <cell r="AW165" t="str">
            <v>Agosto</v>
          </cell>
          <cell r="AY165" t="str">
            <v>Ene-Feb</v>
          </cell>
          <cell r="AZ165" t="str">
            <v>Ene-Mar</v>
          </cell>
          <cell r="BA165" t="str">
            <v>Ene-Abr</v>
          </cell>
          <cell r="BB165" t="str">
            <v>Ene-May</v>
          </cell>
          <cell r="BC165" t="str">
            <v>Ene-Jun</v>
          </cell>
          <cell r="BD165" t="str">
            <v>Ene-Jul</v>
          </cell>
          <cell r="BE165" t="str">
            <v>Ene-Agos</v>
          </cell>
          <cell r="BH165" t="str">
            <v>Ene-Feb</v>
          </cell>
          <cell r="BI165" t="str">
            <v>Ene-Mar</v>
          </cell>
          <cell r="BJ165" t="str">
            <v>Ene-Abr</v>
          </cell>
          <cell r="BK165" t="str">
            <v>Ene-May</v>
          </cell>
          <cell r="BL165" t="str">
            <v>Ene-Jun</v>
          </cell>
          <cell r="BM165" t="str">
            <v>Ene-Jul</v>
          </cell>
          <cell r="BN165" t="str">
            <v>Ene-Agos</v>
          </cell>
          <cell r="BQ165" t="str">
            <v>Ene-Feb</v>
          </cell>
          <cell r="BR165" t="str">
            <v>Ene-Mar</v>
          </cell>
          <cell r="BS165" t="str">
            <v>Ene-Abr</v>
          </cell>
          <cell r="BT165" t="str">
            <v>Ene-May</v>
          </cell>
          <cell r="BU165" t="str">
            <v>Ene-Jun</v>
          </cell>
          <cell r="BV165" t="str">
            <v>Ene-Jul</v>
          </cell>
          <cell r="BW165" t="str">
            <v>Ene-Agos</v>
          </cell>
          <cell r="BZ165" t="str">
            <v>Ene-Jun</v>
          </cell>
          <cell r="CA165" t="str">
            <v>Ene-Jun</v>
          </cell>
        </row>
        <row r="166">
          <cell r="Q166">
            <v>1109.4225440623406</v>
          </cell>
          <cell r="R166">
            <v>1134.5557351198786</v>
          </cell>
          <cell r="S166">
            <v>1176.195992173285</v>
          </cell>
          <cell r="T166">
            <v>1370.897725629982</v>
          </cell>
          <cell r="U166">
            <v>1496.0323988665925</v>
          </cell>
          <cell r="V166">
            <v>1513.2518808554255</v>
          </cell>
          <cell r="W166">
            <v>1283.5524586979645</v>
          </cell>
          <cell r="X166">
            <v>1327.6792521698108</v>
          </cell>
          <cell r="Y166">
            <v>939.49260787227013</v>
          </cell>
          <cell r="Z166">
            <v>1423.5621228785751</v>
          </cell>
          <cell r="AA166">
            <v>13585.217358032784</v>
          </cell>
          <cell r="AB166">
            <v>12.086825027770352</v>
          </cell>
          <cell r="AC166" t="e">
            <v>#VALUE!</v>
          </cell>
          <cell r="AD166">
            <v>12.086825027770352</v>
          </cell>
          <cell r="AE166">
            <v>726.33585039237164</v>
          </cell>
          <cell r="AF166">
            <v>1438.1227019431008</v>
          </cell>
          <cell r="AG166">
            <v>1024.6103000000001</v>
          </cell>
          <cell r="AH166">
            <v>1219.2702560502198</v>
          </cell>
          <cell r="AI166">
            <v>1025.0579905407249</v>
          </cell>
          <cell r="AJ166">
            <v>1318.5125198987557</v>
          </cell>
          <cell r="AK166">
            <v>1386.8531636086091</v>
          </cell>
          <cell r="AL166">
            <v>1364.2976459563383</v>
          </cell>
          <cell r="AP166">
            <v>13.374136032745128</v>
          </cell>
          <cell r="AQ166">
            <v>-120.63932571623809</v>
          </cell>
          <cell r="AR166">
            <v>84.812244062340596</v>
          </cell>
          <cell r="AS166">
            <v>-84.714520930341223</v>
          </cell>
          <cell r="AT166">
            <v>151.13800163256019</v>
          </cell>
          <cell r="AU166">
            <v>52.385205731226279</v>
          </cell>
          <cell r="AV166">
            <v>109.17923525798346</v>
          </cell>
          <cell r="AW166">
            <v>148.95423489908717</v>
          </cell>
          <cell r="AY166">
            <v>2057.1933626519794</v>
          </cell>
          <cell r="AZ166">
            <v>3166.6159067143203</v>
          </cell>
          <cell r="BA166">
            <v>4301.1716418341994</v>
          </cell>
          <cell r="BB166">
            <v>5477.3676340074853</v>
          </cell>
          <cell r="BC166">
            <v>6848.2653596374657</v>
          </cell>
          <cell r="BD166">
            <v>8344.2977585040589</v>
          </cell>
          <cell r="BE166">
            <v>9857.549639359484</v>
          </cell>
          <cell r="BH166">
            <v>2106.4596832266393</v>
          </cell>
          <cell r="BI166">
            <v>3189.068852335472</v>
          </cell>
          <cell r="BJ166">
            <v>4408.3391083856923</v>
          </cell>
          <cell r="BK166">
            <v>5433.3970989264171</v>
          </cell>
          <cell r="BL166">
            <v>6751.9096188251733</v>
          </cell>
          <cell r="BM166">
            <v>8138.7627824337824</v>
          </cell>
          <cell r="BN166">
            <v>9503.0604283901212</v>
          </cell>
          <cell r="BQ166">
            <v>-49.266320574659602</v>
          </cell>
          <cell r="BR166">
            <v>-22.452945621152274</v>
          </cell>
          <cell r="BS166">
            <v>-107.16746655149332</v>
          </cell>
          <cell r="BT166">
            <v>43.970535081066949</v>
          </cell>
          <cell r="BU166">
            <v>96.355740812292964</v>
          </cell>
          <cell r="BV166">
            <v>205.53497607027657</v>
          </cell>
          <cell r="BW166">
            <v>354.48921096936283</v>
          </cell>
          <cell r="BZ166">
            <v>6.1338717767530824</v>
          </cell>
          <cell r="CA166">
            <v>6.047567621166456</v>
          </cell>
        </row>
        <row r="167">
          <cell r="Q167">
            <v>918.67541202805035</v>
          </cell>
          <cell r="R167">
            <v>1041.3214851985499</v>
          </cell>
          <cell r="S167">
            <v>1060.4619888837797</v>
          </cell>
          <cell r="T167">
            <v>1183.4589118603099</v>
          </cell>
          <cell r="U167">
            <v>1175.3498713699</v>
          </cell>
          <cell r="V167">
            <v>1300.8273561133799</v>
          </cell>
          <cell r="W167">
            <v>1030.2689678214899</v>
          </cell>
          <cell r="X167">
            <v>1285.17972252666</v>
          </cell>
          <cell r="Y167">
            <v>916.57072490871997</v>
          </cell>
          <cell r="Z167">
            <v>1367.4223958232524</v>
          </cell>
          <cell r="AA167">
            <v>13075.612779912504</v>
          </cell>
          <cell r="AB167">
            <v>11.611762310490025</v>
          </cell>
          <cell r="AC167" t="e">
            <v>#VALUE!</v>
          </cell>
          <cell r="AD167">
            <v>11.611762310490025</v>
          </cell>
          <cell r="AE167">
            <v>653.77829999999994</v>
          </cell>
          <cell r="AF167">
            <v>1354.6194</v>
          </cell>
          <cell r="AG167">
            <v>786.88030000000003</v>
          </cell>
          <cell r="AH167">
            <v>1121.4405222222222</v>
          </cell>
          <cell r="AI167">
            <v>935.23733791019799</v>
          </cell>
          <cell r="AJ167">
            <v>1193.5068379101976</v>
          </cell>
          <cell r="AK167">
            <v>1019.9875954975064</v>
          </cell>
          <cell r="AL167">
            <v>1247.3770828528786</v>
          </cell>
          <cell r="AP167">
            <v>-76.766353117949848</v>
          </cell>
          <cell r="AQ167">
            <v>-135.55540350363995</v>
          </cell>
          <cell r="AR167">
            <v>131.7951120280502</v>
          </cell>
          <cell r="AS167">
            <v>-80.119037023672178</v>
          </cell>
          <cell r="AT167">
            <v>125.22465097358187</v>
          </cell>
          <cell r="AU167">
            <v>-10.047926049887893</v>
          </cell>
          <cell r="AV167">
            <v>155.36227587239364</v>
          </cell>
          <cell r="AW167">
            <v>53.450273260501262</v>
          </cell>
          <cell r="AY167">
            <v>1796.0759433784101</v>
          </cell>
          <cell r="AZ167">
            <v>2714.7513554064603</v>
          </cell>
          <cell r="BA167">
            <v>3756.0728406050102</v>
          </cell>
          <cell r="BB167">
            <v>4816.5348294887908</v>
          </cell>
          <cell r="BC167">
            <v>5999.9937413490998</v>
          </cell>
          <cell r="BD167">
            <v>7175.3436127189998</v>
          </cell>
          <cell r="BE167">
            <v>8476.170968832379</v>
          </cell>
          <cell r="BH167">
            <v>2008.3977</v>
          </cell>
          <cell r="BI167">
            <v>2795.2779999999998</v>
          </cell>
          <cell r="BJ167">
            <v>3916.7185222222224</v>
          </cell>
          <cell r="BK167">
            <v>4851.9558601324197</v>
          </cell>
          <cell r="BL167">
            <v>6045.4626980426183</v>
          </cell>
          <cell r="BM167">
            <v>7065.4502935401251</v>
          </cell>
          <cell r="BN167">
            <v>8312.8273763930047</v>
          </cell>
          <cell r="BQ167">
            <v>-212.32175662158997</v>
          </cell>
          <cell r="BR167">
            <v>-80.526644593539771</v>
          </cell>
          <cell r="BS167">
            <v>-160.64568161721201</v>
          </cell>
          <cell r="BT167">
            <v>-35.421030643630175</v>
          </cell>
          <cell r="BU167">
            <v>-45.468956693518301</v>
          </cell>
          <cell r="BV167">
            <v>109.89331917887466</v>
          </cell>
          <cell r="BW167">
            <v>163.34359243937433</v>
          </cell>
          <cell r="BZ167">
            <v>5.3740896910432614</v>
          </cell>
          <cell r="CA167">
            <v>5.4148154420961596</v>
          </cell>
        </row>
        <row r="168">
          <cell r="Q168">
            <v>612.18613506100019</v>
          </cell>
          <cell r="R168">
            <v>752.90155518899996</v>
          </cell>
          <cell r="S168">
            <v>709.49727737799981</v>
          </cell>
          <cell r="T168">
            <v>851.27870428699998</v>
          </cell>
          <cell r="U168">
            <v>803.17442898100001</v>
          </cell>
          <cell r="V168">
            <v>972.70713087999991</v>
          </cell>
          <cell r="W168">
            <v>690.39096822800002</v>
          </cell>
          <cell r="X168">
            <v>919.5669539930002</v>
          </cell>
          <cell r="Y168">
            <v>560.75002455699996</v>
          </cell>
          <cell r="Z168">
            <v>976.01564914280027</v>
          </cell>
          <cell r="AA168">
            <v>9152.5181370445007</v>
          </cell>
          <cell r="AB168">
            <v>8.0643945886236565</v>
          </cell>
          <cell r="AC168" t="e">
            <v>#VALUE!</v>
          </cell>
          <cell r="AD168">
            <v>8.0643945886236565</v>
          </cell>
          <cell r="AE168">
            <v>372.33579999999995</v>
          </cell>
          <cell r="AF168">
            <v>1072.5493999999999</v>
          </cell>
          <cell r="AG168">
            <v>494.41030000000001</v>
          </cell>
          <cell r="AH168">
            <v>798.19579999999996</v>
          </cell>
          <cell r="AI168">
            <v>600.26139999999998</v>
          </cell>
          <cell r="AJ168">
            <v>857.12189999999987</v>
          </cell>
          <cell r="AK168">
            <v>668.19430000000011</v>
          </cell>
          <cell r="AL168">
            <v>897.23910000000001</v>
          </cell>
          <cell r="AP168">
            <v>-28.368856882299951</v>
          </cell>
          <cell r="AQ168">
            <v>-112.46703376999994</v>
          </cell>
          <cell r="AR168">
            <v>117.77583506100018</v>
          </cell>
          <cell r="AS168">
            <v>-45.294244810999999</v>
          </cell>
          <cell r="AT168">
            <v>109.23587737799983</v>
          </cell>
          <cell r="AU168">
            <v>-5.8431957129998864</v>
          </cell>
          <cell r="AV168">
            <v>134.98012898099989</v>
          </cell>
          <cell r="AW168">
            <v>75.468030879999901</v>
          </cell>
          <cell r="AY168">
            <v>1304.0493093476998</v>
          </cell>
          <cell r="AZ168">
            <v>1916.2354444087</v>
          </cell>
          <cell r="BA168">
            <v>2669.1369995977002</v>
          </cell>
          <cell r="BB168">
            <v>3378.6342769757002</v>
          </cell>
          <cell r="BC168">
            <v>4229.9129812626998</v>
          </cell>
          <cell r="BD168">
            <v>5033.0874102437001</v>
          </cell>
          <cell r="BE168">
            <v>6005.7945411236997</v>
          </cell>
          <cell r="BH168">
            <v>1444.8851999999999</v>
          </cell>
          <cell r="BI168">
            <v>1939.2954999999999</v>
          </cell>
          <cell r="BJ168">
            <v>2737.4913000000001</v>
          </cell>
          <cell r="BK168">
            <v>3337.7527</v>
          </cell>
          <cell r="BL168">
            <v>4194.8746000000001</v>
          </cell>
          <cell r="BM168">
            <v>4863.0688999999993</v>
          </cell>
          <cell r="BN168">
            <v>5760.3079999999991</v>
          </cell>
          <cell r="BQ168">
            <v>-140.83589065230001</v>
          </cell>
          <cell r="BR168">
            <v>-23.060055591299829</v>
          </cell>
          <cell r="BS168">
            <v>-68.354300402299941</v>
          </cell>
          <cell r="BT168">
            <v>40.881576975699772</v>
          </cell>
          <cell r="BU168">
            <v>35.038381262699659</v>
          </cell>
          <cell r="BV168">
            <v>170.0185102437008</v>
          </cell>
          <cell r="BW168">
            <v>245.48654112370059</v>
          </cell>
          <cell r="BZ168">
            <v>3.7886592430849206</v>
          </cell>
          <cell r="CA168">
            <v>3.7572759764263166</v>
          </cell>
        </row>
        <row r="169">
          <cell r="Q169">
            <v>547.25089320100017</v>
          </cell>
          <cell r="R169">
            <v>273.53488764100001</v>
          </cell>
          <cell r="S169">
            <v>633.26266243399982</v>
          </cell>
          <cell r="T169">
            <v>407.06395279499992</v>
          </cell>
          <cell r="U169">
            <v>716.37736025599997</v>
          </cell>
          <cell r="V169">
            <v>457.37705655100001</v>
          </cell>
          <cell r="W169">
            <v>587.30996725600005</v>
          </cell>
          <cell r="AE169">
            <v>300.03099999999995</v>
          </cell>
          <cell r="AF169">
            <v>412.96669999999995</v>
          </cell>
          <cell r="AG169">
            <v>411.47919999999999</v>
          </cell>
          <cell r="AH169">
            <v>256.96799999999996</v>
          </cell>
          <cell r="AI169">
            <v>517.72820000000002</v>
          </cell>
          <cell r="AJ169">
            <v>367.72089999999997</v>
          </cell>
          <cell r="AK169">
            <v>564.85660000000007</v>
          </cell>
          <cell r="AL169">
            <v>375.6336</v>
          </cell>
          <cell r="AP169">
            <v>-56.474356882299986</v>
          </cell>
          <cell r="AQ169">
            <v>-44.584800674999997</v>
          </cell>
          <cell r="AR169">
            <v>135.77169320100018</v>
          </cell>
          <cell r="AT169">
            <v>115.53446243399981</v>
          </cell>
          <cell r="AU169">
            <v>39.343052794999949</v>
          </cell>
          <cell r="AV169">
            <v>151.5207602559999</v>
          </cell>
          <cell r="AW169">
            <v>81.743456551000008</v>
          </cell>
          <cell r="AY169">
            <v>611.93854244269994</v>
          </cell>
          <cell r="AZ169">
            <v>1159.1894356437001</v>
          </cell>
          <cell r="BA169">
            <v>1432.7243232847002</v>
          </cell>
          <cell r="BB169">
            <v>2065.9869857187</v>
          </cell>
          <cell r="BC169">
            <v>2473.0509385136997</v>
          </cell>
          <cell r="BD169">
            <v>3189.4282987696997</v>
          </cell>
          <cell r="BE169">
            <v>3646.8053553206996</v>
          </cell>
          <cell r="BH169">
            <v>712.9976999999999</v>
          </cell>
          <cell r="BI169">
            <v>1124.4768999999999</v>
          </cell>
          <cell r="BJ169">
            <v>1381.4449</v>
          </cell>
          <cell r="BK169">
            <v>1899.1731</v>
          </cell>
          <cell r="BL169">
            <v>2266.8939999999998</v>
          </cell>
          <cell r="BM169">
            <v>2831.7505999999998</v>
          </cell>
          <cell r="BN169">
            <v>3207.3842</v>
          </cell>
          <cell r="BQ169">
            <v>-101.05915755729995</v>
          </cell>
          <cell r="BR169">
            <v>34.712535643700221</v>
          </cell>
          <cell r="BS169">
            <v>51.279423284700215</v>
          </cell>
          <cell r="BT169">
            <v>166.81388571870002</v>
          </cell>
          <cell r="BU169">
            <v>206.15693851369997</v>
          </cell>
          <cell r="BV169">
            <v>357.67769876969987</v>
          </cell>
          <cell r="BW169">
            <v>439.42115532069965</v>
          </cell>
          <cell r="BZ169">
            <v>2.2150685695720389</v>
          </cell>
          <cell r="CA169">
            <v>2.0304173972935824</v>
          </cell>
        </row>
        <row r="170">
          <cell r="Q170">
            <v>64.935241859999991</v>
          </cell>
          <cell r="R170">
            <v>479.36666754800001</v>
          </cell>
          <cell r="S170">
            <v>76.234614944000015</v>
          </cell>
          <cell r="T170">
            <v>444.214751492</v>
          </cell>
          <cell r="U170">
            <v>86.797068725000017</v>
          </cell>
          <cell r="V170">
            <v>515.3300743289999</v>
          </cell>
          <cell r="W170">
            <v>103.08100097199998</v>
          </cell>
          <cell r="AE170">
            <v>72.3048</v>
          </cell>
          <cell r="AF170">
            <v>659.58270000000005</v>
          </cell>
          <cell r="AG170">
            <v>82.931100000000001</v>
          </cell>
          <cell r="AH170">
            <v>541.2278</v>
          </cell>
          <cell r="AI170">
            <v>82.533199999999994</v>
          </cell>
          <cell r="AJ170">
            <v>489.40099999999995</v>
          </cell>
          <cell r="AK170">
            <v>103.3377</v>
          </cell>
          <cell r="AL170">
            <v>521.60550000000001</v>
          </cell>
          <cell r="AP170">
            <v>28.105500000000006</v>
          </cell>
          <cell r="AQ170">
            <v>-67.882233095000061</v>
          </cell>
          <cell r="AR170">
            <v>-17.99585814000001</v>
          </cell>
          <cell r="AT170">
            <v>-6.298585055999979</v>
          </cell>
          <cell r="AU170">
            <v>-45.186248507999949</v>
          </cell>
          <cell r="AV170">
            <v>-16.540631274999981</v>
          </cell>
          <cell r="AW170">
            <v>-6.2754256710001073</v>
          </cell>
          <cell r="AY170">
            <v>692.11076690499999</v>
          </cell>
          <cell r="AZ170">
            <v>757.04600876500001</v>
          </cell>
          <cell r="BA170">
            <v>1236.412676313</v>
          </cell>
          <cell r="BB170">
            <v>1312.647291257</v>
          </cell>
          <cell r="BC170">
            <v>1756.862042749</v>
          </cell>
          <cell r="BD170">
            <v>1843.6591114739999</v>
          </cell>
          <cell r="BE170">
            <v>2358.9891858029996</v>
          </cell>
          <cell r="BH170">
            <v>731.88750000000005</v>
          </cell>
          <cell r="BI170">
            <v>814.81860000000006</v>
          </cell>
          <cell r="BJ170">
            <v>1356.0464000000002</v>
          </cell>
          <cell r="BK170">
            <v>1438.5796000000003</v>
          </cell>
          <cell r="BL170">
            <v>1927.9806000000003</v>
          </cell>
          <cell r="BM170">
            <v>2031.3183000000004</v>
          </cell>
          <cell r="BN170">
            <v>2552.9238000000005</v>
          </cell>
          <cell r="BQ170">
            <v>-39.776733095000054</v>
          </cell>
          <cell r="BR170">
            <v>-57.77259123500005</v>
          </cell>
          <cell r="BS170">
            <v>-119.63372368700016</v>
          </cell>
          <cell r="BT170">
            <v>-125.93230874300025</v>
          </cell>
          <cell r="BU170">
            <v>-171.11855725100031</v>
          </cell>
          <cell r="BV170">
            <v>-187.65918852600043</v>
          </cell>
          <cell r="BW170">
            <v>-193.93461419700088</v>
          </cell>
          <cell r="BZ170">
            <v>1.573590673512882</v>
          </cell>
          <cell r="CA170">
            <v>1.726858579132734</v>
          </cell>
        </row>
        <row r="171">
          <cell r="Q171">
            <v>230.41582564200002</v>
          </cell>
          <cell r="R171">
            <v>208.70567652300002</v>
          </cell>
          <cell r="S171">
            <v>278.76066448540001</v>
          </cell>
          <cell r="T171">
            <v>262.92810880995995</v>
          </cell>
          <cell r="U171">
            <v>309.66857646900002</v>
          </cell>
          <cell r="V171">
            <v>275.746238785</v>
          </cell>
          <cell r="W171">
            <v>299.01292254214991</v>
          </cell>
          <cell r="X171">
            <v>317.95930432717</v>
          </cell>
          <cell r="Y171">
            <v>308.058088183</v>
          </cell>
          <cell r="Z171">
            <v>340.72488169626354</v>
          </cell>
          <cell r="AA171">
            <v>3197.1848572169438</v>
          </cell>
          <cell r="AB171">
            <v>2.7631307308090571</v>
          </cell>
          <cell r="AC171" t="e">
            <v>#VALUE!</v>
          </cell>
          <cell r="AD171">
            <v>2.7631307308090571</v>
          </cell>
          <cell r="AE171">
            <v>220</v>
          </cell>
          <cell r="AF171">
            <v>220</v>
          </cell>
          <cell r="AG171">
            <v>220</v>
          </cell>
          <cell r="AH171">
            <v>240</v>
          </cell>
          <cell r="AI171">
            <v>250</v>
          </cell>
          <cell r="AJ171">
            <v>250</v>
          </cell>
          <cell r="AK171">
            <v>267.2</v>
          </cell>
          <cell r="AL171">
            <v>267.5</v>
          </cell>
          <cell r="AP171">
            <v>-44.580802537000011</v>
          </cell>
          <cell r="AQ171">
            <v>-30.214627709000013</v>
          </cell>
          <cell r="AR171">
            <v>10.415825642000016</v>
          </cell>
          <cell r="AS171">
            <v>-31.294323476999978</v>
          </cell>
          <cell r="AT171">
            <v>28.760664485400014</v>
          </cell>
          <cell r="AU171">
            <v>12.928108809959951</v>
          </cell>
          <cell r="AV171">
            <v>42.468576469000027</v>
          </cell>
          <cell r="AW171">
            <v>8.2462387850000027</v>
          </cell>
          <cell r="AY171">
            <v>365.20456975399998</v>
          </cell>
          <cell r="AZ171">
            <v>595.62039539600005</v>
          </cell>
          <cell r="BA171">
            <v>804.32607191900001</v>
          </cell>
          <cell r="BB171">
            <v>1083.0867364044002</v>
          </cell>
          <cell r="BC171">
            <v>1346.0148452143601</v>
          </cell>
          <cell r="BD171">
            <v>1655.6834216833599</v>
          </cell>
          <cell r="BE171">
            <v>1931.42966046836</v>
          </cell>
          <cell r="BH171">
            <v>440.00000000000006</v>
          </cell>
          <cell r="BI171">
            <v>660</v>
          </cell>
          <cell r="BJ171">
            <v>900</v>
          </cell>
          <cell r="BK171">
            <v>1150</v>
          </cell>
          <cell r="BL171">
            <v>1400</v>
          </cell>
          <cell r="BM171">
            <v>1667.2</v>
          </cell>
          <cell r="BN171">
            <v>1934.7</v>
          </cell>
          <cell r="BQ171">
            <v>-74.79543024600008</v>
          </cell>
          <cell r="BR171">
            <v>-64.379604604000065</v>
          </cell>
          <cell r="BS171">
            <v>-95.673928080999985</v>
          </cell>
          <cell r="BT171">
            <v>-66.913263595599915</v>
          </cell>
          <cell r="BU171">
            <v>-53.985154785639963</v>
          </cell>
          <cell r="BV171">
            <v>-11.516578316640107</v>
          </cell>
          <cell r="BW171">
            <v>-3.2703395316400474</v>
          </cell>
          <cell r="BZ171">
            <v>1.2056020081832963</v>
          </cell>
          <cell r="CA171">
            <v>1.2539555692551199</v>
          </cell>
        </row>
        <row r="172">
          <cell r="Q172">
            <v>87.581100000000021</v>
          </cell>
          <cell r="R172">
            <v>75.481886342485012</v>
          </cell>
          <cell r="S172">
            <v>100.79985627792065</v>
          </cell>
          <cell r="T172">
            <v>96.822372804126232</v>
          </cell>
          <cell r="U172">
            <v>119.95336933611877</v>
          </cell>
          <cell r="V172">
            <v>106.80132008960814</v>
          </cell>
          <cell r="W172">
            <v>121.30396975051718</v>
          </cell>
          <cell r="X172">
            <v>123.15117546677656</v>
          </cell>
          <cell r="Y172">
            <v>120.73640728030996</v>
          </cell>
          <cell r="Z172">
            <v>131.96731670782302</v>
          </cell>
          <cell r="AA172">
            <v>1221.3033438096857</v>
          </cell>
          <cell r="AB172">
            <v>1.0069033117662627</v>
          </cell>
          <cell r="AC172" t="str">
            <v xml:space="preserve"> </v>
          </cell>
          <cell r="AD172">
            <v>1.0069033117662627</v>
          </cell>
          <cell r="AE172">
            <v>79.530992176990523</v>
          </cell>
          <cell r="AF172">
            <v>79.5</v>
          </cell>
          <cell r="AG172">
            <v>79.5</v>
          </cell>
          <cell r="AH172">
            <v>86.8</v>
          </cell>
          <cell r="AI172">
            <v>90.4</v>
          </cell>
          <cell r="AJ172">
            <v>90.4</v>
          </cell>
          <cell r="AK172">
            <v>96.6</v>
          </cell>
          <cell r="AL172">
            <v>96.7</v>
          </cell>
          <cell r="AP172">
            <v>-17.211794713990507</v>
          </cell>
          <cell r="AQ172">
            <v>-5.1146277089999614</v>
          </cell>
          <cell r="AR172">
            <v>8.0811000000000206</v>
          </cell>
          <cell r="AS172">
            <v>-11.318113657514985</v>
          </cell>
          <cell r="AT172">
            <v>10.399856277920648</v>
          </cell>
          <cell r="AU172">
            <v>6.4223728041262262</v>
          </cell>
          <cell r="AV172">
            <v>23.353369336118774</v>
          </cell>
          <cell r="AW172">
            <v>10.101320089608137</v>
          </cell>
          <cell r="AY172">
            <v>136.70456975400006</v>
          </cell>
          <cell r="AZ172">
            <v>224.28566975400008</v>
          </cell>
          <cell r="BA172">
            <v>299.76755609648512</v>
          </cell>
          <cell r="BB172">
            <v>400.56741237440576</v>
          </cell>
          <cell r="BC172">
            <v>497.38978517853201</v>
          </cell>
          <cell r="BD172">
            <v>617.34315451465079</v>
          </cell>
          <cell r="BE172">
            <v>724.1444746042589</v>
          </cell>
          <cell r="BH172">
            <v>159.03099217699054</v>
          </cell>
          <cell r="BI172">
            <v>238.53099217699054</v>
          </cell>
          <cell r="BJ172">
            <v>325.33099217699055</v>
          </cell>
          <cell r="BK172">
            <v>415.73099217699053</v>
          </cell>
          <cell r="BL172">
            <v>506.1309921769905</v>
          </cell>
          <cell r="BM172">
            <v>602.73099217699053</v>
          </cell>
          <cell r="BN172">
            <v>699.43099217699057</v>
          </cell>
          <cell r="BQ172">
            <v>-22.326422422990476</v>
          </cell>
          <cell r="BR172">
            <v>-14.245322422990455</v>
          </cell>
          <cell r="BS172">
            <v>-25.563436080505426</v>
          </cell>
          <cell r="BT172">
            <v>-15.163579802584763</v>
          </cell>
          <cell r="BU172">
            <v>-8.7412069984584946</v>
          </cell>
          <cell r="BV172">
            <v>14.612162337660266</v>
          </cell>
          <cell r="BW172">
            <v>24.713482427268332</v>
          </cell>
          <cell r="BZ172">
            <v>0.44550335086801984</v>
          </cell>
          <cell r="CA172">
            <v>0.45333269743782617</v>
          </cell>
        </row>
        <row r="173">
          <cell r="Q173">
            <v>142.834725642</v>
          </cell>
          <cell r="R173">
            <v>133.22379018051501</v>
          </cell>
          <cell r="S173">
            <v>177.96080820747937</v>
          </cell>
          <cell r="T173">
            <v>166.10573600583371</v>
          </cell>
          <cell r="U173">
            <v>189.71520713288123</v>
          </cell>
          <cell r="V173">
            <v>168.94491869539186</v>
          </cell>
          <cell r="W173">
            <v>177.70895279163273</v>
          </cell>
          <cell r="X173">
            <v>194.80812886039345</v>
          </cell>
          <cell r="Y173">
            <v>187.32168090269005</v>
          </cell>
          <cell r="Z173">
            <v>208.75756498844049</v>
          </cell>
          <cell r="AA173">
            <v>1975.8815134072579</v>
          </cell>
          <cell r="AB173">
            <v>1.7562274190427944</v>
          </cell>
          <cell r="AC173" t="str">
            <v xml:space="preserve"> </v>
          </cell>
          <cell r="AD173">
            <v>1.7562274190427944</v>
          </cell>
          <cell r="AE173">
            <v>140.46900782300949</v>
          </cell>
          <cell r="AF173">
            <v>140.5</v>
          </cell>
          <cell r="AG173">
            <v>140.5</v>
          </cell>
          <cell r="AH173">
            <v>153.19999999999999</v>
          </cell>
          <cell r="AI173">
            <v>159.6</v>
          </cell>
          <cell r="AJ173">
            <v>159.6</v>
          </cell>
          <cell r="AK173">
            <v>170.6</v>
          </cell>
          <cell r="AL173">
            <v>170.8</v>
          </cell>
          <cell r="AP173">
            <v>-27.369007823009511</v>
          </cell>
          <cell r="AQ173">
            <v>-25.100000000000065</v>
          </cell>
          <cell r="AR173">
            <v>2.3347256419999951</v>
          </cell>
          <cell r="AS173">
            <v>-19.976209819484978</v>
          </cell>
          <cell r="AT173">
            <v>18.36080820747938</v>
          </cell>
          <cell r="AU173">
            <v>6.505736005833711</v>
          </cell>
          <cell r="AV173">
            <v>19.115207132881238</v>
          </cell>
          <cell r="AW173">
            <v>-1.8550813046081487</v>
          </cell>
          <cell r="AY173">
            <v>228.49999999999991</v>
          </cell>
          <cell r="AZ173">
            <v>371.33472564199991</v>
          </cell>
          <cell r="BA173">
            <v>504.55851582251489</v>
          </cell>
          <cell r="BB173">
            <v>682.51932402999432</v>
          </cell>
          <cell r="BC173">
            <v>848.62506003582803</v>
          </cell>
          <cell r="BD173">
            <v>1038.3402671687093</v>
          </cell>
          <cell r="BE173">
            <v>1207.2851858641011</v>
          </cell>
          <cell r="BH173">
            <v>280.96900782300952</v>
          </cell>
          <cell r="BI173">
            <v>421.46900782300952</v>
          </cell>
          <cell r="BJ173">
            <v>574.66900782300945</v>
          </cell>
          <cell r="BK173">
            <v>734.26900782300947</v>
          </cell>
          <cell r="BL173">
            <v>893.8690078230095</v>
          </cell>
          <cell r="BM173">
            <v>1064.4690078230094</v>
          </cell>
          <cell r="BN173">
            <v>1235.2690078230094</v>
          </cell>
          <cell r="BQ173">
            <v>-52.469007823009605</v>
          </cell>
          <cell r="BR173">
            <v>-50.13428218100961</v>
          </cell>
          <cell r="BS173">
            <v>-70.11049200049456</v>
          </cell>
          <cell r="BT173">
            <v>-51.749683793015151</v>
          </cell>
          <cell r="BU173">
            <v>-45.243947787181469</v>
          </cell>
          <cell r="BV173">
            <v>-26.128740654300145</v>
          </cell>
          <cell r="BW173">
            <v>-27.983821958908266</v>
          </cell>
          <cell r="BZ173">
            <v>0.76009865731527637</v>
          </cell>
          <cell r="CA173">
            <v>0.80062287181729352</v>
          </cell>
        </row>
        <row r="174">
          <cell r="Q174">
            <v>48.755678719580004</v>
          </cell>
          <cell r="R174">
            <v>61.927547688800004</v>
          </cell>
          <cell r="S174">
            <v>56.177978153059996</v>
          </cell>
          <cell r="T174">
            <v>65.378911245259999</v>
          </cell>
          <cell r="U174">
            <v>60.214436816019997</v>
          </cell>
          <cell r="V174">
            <v>49.163226856559994</v>
          </cell>
          <cell r="W174">
            <v>38.87063087264</v>
          </cell>
          <cell r="X174">
            <v>45.708496023000002</v>
          </cell>
          <cell r="Y174">
            <v>45.870645472</v>
          </cell>
          <cell r="Z174">
            <v>50.682198984188432</v>
          </cell>
          <cell r="AA174">
            <v>634.42619069857847</v>
          </cell>
          <cell r="AB174">
            <v>0.73449525917993053</v>
          </cell>
          <cell r="AC174" t="str">
            <v xml:space="preserve"> </v>
          </cell>
          <cell r="AD174">
            <v>0.73449525917993053</v>
          </cell>
          <cell r="AE174">
            <v>60.442500000000003</v>
          </cell>
          <cell r="AF174">
            <v>60.4</v>
          </cell>
          <cell r="AG174">
            <v>60.4</v>
          </cell>
          <cell r="AH174">
            <v>67.674722222222201</v>
          </cell>
          <cell r="AI174">
            <v>68.014937910197958</v>
          </cell>
          <cell r="AJ174">
            <v>68.014937910197958</v>
          </cell>
          <cell r="AK174">
            <v>67.71493791019796</v>
          </cell>
          <cell r="AL174">
            <v>67.989937910197952</v>
          </cell>
          <cell r="AP174">
            <v>-4.2526461975098897</v>
          </cell>
          <cell r="AQ174">
            <v>-4.913413935020003</v>
          </cell>
          <cell r="AR174">
            <v>-11.644321280419994</v>
          </cell>
          <cell r="AS174">
            <v>-5.7471745334221964</v>
          </cell>
          <cell r="AT174">
            <v>-11.836959757137961</v>
          </cell>
          <cell r="AU174">
            <v>-2.6360266649379582</v>
          </cell>
          <cell r="AV174">
            <v>-7.5005010941779631</v>
          </cell>
          <cell r="AW174">
            <v>-18.826711053637958</v>
          </cell>
          <cell r="AY174">
            <v>111.67643986747011</v>
          </cell>
          <cell r="AZ174">
            <v>160.43211858705013</v>
          </cell>
          <cell r="BA174">
            <v>222.35966627585015</v>
          </cell>
          <cell r="BB174">
            <v>278.53764442891014</v>
          </cell>
          <cell r="BC174">
            <v>343.91655567417013</v>
          </cell>
          <cell r="BD174">
            <v>404.13099249019012</v>
          </cell>
          <cell r="BE174">
            <v>453.29421934675014</v>
          </cell>
          <cell r="BH174">
            <v>120.8425</v>
          </cell>
          <cell r="BI174">
            <v>181.24250000000001</v>
          </cell>
          <cell r="BJ174">
            <v>248.91722222222222</v>
          </cell>
          <cell r="BK174">
            <v>316.93216013242017</v>
          </cell>
          <cell r="BL174">
            <v>384.94709804261811</v>
          </cell>
          <cell r="BM174">
            <v>452.66203595281604</v>
          </cell>
          <cell r="BN174">
            <v>520.65197386301395</v>
          </cell>
          <cell r="BQ174">
            <v>-9.1660601325298927</v>
          </cell>
          <cell r="BR174">
            <v>-20.81038141294988</v>
          </cell>
          <cell r="BS174">
            <v>-26.557555946372077</v>
          </cell>
          <cell r="BT174">
            <v>-38.394515703510024</v>
          </cell>
          <cell r="BU174">
            <v>-41.030542368447982</v>
          </cell>
          <cell r="BV174">
            <v>-48.531043462625917</v>
          </cell>
          <cell r="BW174">
            <v>-67.35775451626381</v>
          </cell>
          <cell r="BZ174">
            <v>0.30804005739047435</v>
          </cell>
          <cell r="CA174">
            <v>0.34479039818509827</v>
          </cell>
        </row>
        <row r="175">
          <cell r="Q175">
            <v>27.317772605470001</v>
          </cell>
          <cell r="R175">
            <v>17.786705797749999</v>
          </cell>
          <cell r="S175">
            <v>16.026068867319999</v>
          </cell>
          <cell r="T175">
            <v>3.8731875180900004</v>
          </cell>
          <cell r="U175">
            <v>2.29242910388</v>
          </cell>
          <cell r="V175">
            <v>3.2107595918200014</v>
          </cell>
          <cell r="W175">
            <v>1.9944461786999981</v>
          </cell>
          <cell r="X175">
            <v>1.9449681834900003</v>
          </cell>
          <cell r="Y175">
            <v>1.891966696719994</v>
          </cell>
          <cell r="Z175">
            <v>-3.3399999999872421E-4</v>
          </cell>
          <cell r="AA175">
            <v>91.483594952479976</v>
          </cell>
          <cell r="AB175">
            <v>4.974173187738333E-2</v>
          </cell>
          <cell r="AC175" t="e">
            <v>#VALUE!</v>
          </cell>
          <cell r="AD175">
            <v>4.974173187738333E-2</v>
          </cell>
          <cell r="AE175">
            <v>1</v>
          </cell>
          <cell r="AF175">
            <v>1.67</v>
          </cell>
          <cell r="AG175">
            <v>12.07</v>
          </cell>
          <cell r="AH175">
            <v>15.57</v>
          </cell>
          <cell r="AI175">
            <v>16.960999999999999</v>
          </cell>
          <cell r="AJ175">
            <v>18.37</v>
          </cell>
          <cell r="AK175">
            <v>16.878357587308294</v>
          </cell>
          <cell r="AL175">
            <v>14.648044942680542</v>
          </cell>
          <cell r="AP175">
            <v>0.43595249885999721</v>
          </cell>
          <cell r="AQ175">
            <v>12.039671910380003</v>
          </cell>
          <cell r="AR175">
            <v>15.247772605470001</v>
          </cell>
          <cell r="AS175">
            <v>2.2167057977499987</v>
          </cell>
          <cell r="AT175">
            <v>-0.93493113267999917</v>
          </cell>
          <cell r="AU175">
            <v>-14.49681248191</v>
          </cell>
          <cell r="AV175">
            <v>-14.585928483428294</v>
          </cell>
          <cell r="AW175">
            <v>-11.437285350860542</v>
          </cell>
          <cell r="AY175">
            <v>15.14562440924</v>
          </cell>
          <cell r="AZ175">
            <v>42.463397014709997</v>
          </cell>
          <cell r="BA175">
            <v>60.25010281246</v>
          </cell>
          <cell r="BB175">
            <v>76.276171679779992</v>
          </cell>
          <cell r="BC175">
            <v>80.149359197869998</v>
          </cell>
          <cell r="BD175">
            <v>82.441788301749995</v>
          </cell>
          <cell r="BE175">
            <v>85.652547893570002</v>
          </cell>
          <cell r="BH175">
            <v>2.67</v>
          </cell>
          <cell r="BI175">
            <v>14.74</v>
          </cell>
          <cell r="BJ175">
            <v>30.310000000000002</v>
          </cell>
          <cell r="BK175">
            <v>47.271000000000001</v>
          </cell>
          <cell r="BL175">
            <v>65.641000000000005</v>
          </cell>
          <cell r="BM175">
            <v>82.519357587308292</v>
          </cell>
          <cell r="BN175">
            <v>97.167402529988834</v>
          </cell>
          <cell r="BQ175">
            <v>12.47562440924</v>
          </cell>
          <cell r="BR175">
            <v>27.723397014709995</v>
          </cell>
          <cell r="BS175">
            <v>29.940102812459994</v>
          </cell>
          <cell r="BT175">
            <v>29.005171679779991</v>
          </cell>
          <cell r="BU175">
            <v>14.508359197869986</v>
          </cell>
          <cell r="BV175">
            <v>-7.7569285558297452E-2</v>
          </cell>
          <cell r="BW175">
            <v>-11.514854636418832</v>
          </cell>
          <cell r="BZ175">
            <v>7.1788382384570096E-2</v>
          </cell>
          <cell r="CA175">
            <v>5.8793498229625228E-2</v>
          </cell>
        </row>
        <row r="176">
          <cell r="Q176">
            <v>35.094471764150001</v>
          </cell>
          <cell r="R176">
            <v>35.14656270695</v>
          </cell>
          <cell r="S176">
            <v>29.180717095710001</v>
          </cell>
          <cell r="T176">
            <v>31.759557582969997</v>
          </cell>
          <cell r="U176">
            <v>26.012900590530002</v>
          </cell>
          <cell r="V176">
            <v>28.550581069179998</v>
          </cell>
          <cell r="W176">
            <v>29.711161721580002</v>
          </cell>
          <cell r="X176">
            <v>29.501093009100003</v>
          </cell>
          <cell r="Y176">
            <v>16.481547299860001</v>
          </cell>
          <cell r="Z176">
            <v>54.881081765122673</v>
          </cell>
          <cell r="AA176">
            <v>407.57820320317273</v>
          </cell>
          <cell r="AB176">
            <v>0.3597821418076097</v>
          </cell>
          <cell r="AC176" t="e">
            <v>#VALUE!</v>
          </cell>
          <cell r="AD176">
            <v>0.3597821418076097</v>
          </cell>
          <cell r="AE176">
            <v>29.198869108833222</v>
          </cell>
          <cell r="AF176">
            <v>28.8</v>
          </cell>
          <cell r="AG176">
            <v>31.3</v>
          </cell>
          <cell r="AH176">
            <v>27.130943987791408</v>
          </cell>
          <cell r="AI176">
            <v>30.444743670989389</v>
          </cell>
          <cell r="AJ176">
            <v>28.784751352719894</v>
          </cell>
          <cell r="AK176">
            <v>31.027972937692418</v>
          </cell>
          <cell r="AL176">
            <v>31.818774086118658</v>
          </cell>
          <cell r="AP176">
            <v>6.3351749155667676</v>
          </cell>
          <cell r="AQ176">
            <v>26.924484573620003</v>
          </cell>
          <cell r="AR176">
            <v>3.7944717641499999</v>
          </cell>
          <cell r="AS176">
            <v>8.0156187191585921</v>
          </cell>
          <cell r="AT176">
            <v>-1.264026575279388</v>
          </cell>
          <cell r="AU176">
            <v>2.9748062302501026</v>
          </cell>
          <cell r="AV176">
            <v>-5.0150723471624161</v>
          </cell>
          <cell r="AW176">
            <v>-3.2681930169386604</v>
          </cell>
          <cell r="AY176">
            <v>91.258528598020007</v>
          </cell>
          <cell r="AZ176">
            <v>126.35300036216999</v>
          </cell>
          <cell r="BA176">
            <v>161.49956306912</v>
          </cell>
          <cell r="BB176">
            <v>190.68028016483001</v>
          </cell>
          <cell r="BC176">
            <v>222.43983774780003</v>
          </cell>
          <cell r="BD176">
            <v>248.45273833832999</v>
          </cell>
          <cell r="BE176">
            <v>277.00331940750999</v>
          </cell>
          <cell r="BH176">
            <v>0</v>
          </cell>
          <cell r="BI176">
            <v>89.29886910883323</v>
          </cell>
          <cell r="BJ176">
            <v>116.42981309662463</v>
          </cell>
          <cell r="BK176">
            <v>146.87455676761402</v>
          </cell>
          <cell r="BL176">
            <v>175.65930812033389</v>
          </cell>
          <cell r="BM176">
            <v>206.68728105802634</v>
          </cell>
          <cell r="BN176">
            <v>238.50605514414499</v>
          </cell>
          <cell r="BQ176">
            <v>91.258528598020007</v>
          </cell>
          <cell r="BR176">
            <v>37.05413125333677</v>
          </cell>
          <cell r="BS176">
            <v>45.069749972495373</v>
          </cell>
          <cell r="BT176">
            <v>43.805723397215992</v>
          </cell>
          <cell r="BU176">
            <v>46.780529627466109</v>
          </cell>
          <cell r="BV176">
            <v>41.76545728030365</v>
          </cell>
          <cell r="BW176">
            <v>38.497264263364997</v>
          </cell>
          <cell r="BZ176">
            <v>0.19923548097718502</v>
          </cell>
          <cell r="CA176">
            <v>0.15733497693499554</v>
          </cell>
        </row>
        <row r="177">
          <cell r="Q177">
            <v>22.9039720259</v>
          </cell>
          <cell r="R177">
            <v>25.0219692973</v>
          </cell>
          <cell r="S177">
            <v>21.114573597</v>
          </cell>
          <cell r="T177">
            <v>20.491068197259999</v>
          </cell>
          <cell r="U177">
            <v>18.793302554930001</v>
          </cell>
          <cell r="V177">
            <v>20.673125192440001</v>
          </cell>
          <cell r="W177">
            <v>21.788663787080001</v>
          </cell>
          <cell r="X177">
            <v>23.042011341850003</v>
          </cell>
          <cell r="Y177">
            <v>10.44828470136</v>
          </cell>
          <cell r="Z177">
            <v>47.236163857398111</v>
          </cell>
          <cell r="AA177">
            <v>281.14187918592813</v>
          </cell>
          <cell r="AB177">
            <v>0.31086268638339837</v>
          </cell>
          <cell r="AC177" t="str">
            <v xml:space="preserve"> </v>
          </cell>
          <cell r="AD177">
            <v>0.31086268638339837</v>
          </cell>
          <cell r="AE177">
            <v>22</v>
          </cell>
          <cell r="AF177">
            <v>22</v>
          </cell>
          <cell r="AG177">
            <v>22</v>
          </cell>
          <cell r="AH177">
            <v>23</v>
          </cell>
          <cell r="AI177">
            <v>26.92924657871426</v>
          </cell>
          <cell r="AJ177">
            <v>26.854149303394049</v>
          </cell>
          <cell r="AK177">
            <v>26.855239421008392</v>
          </cell>
          <cell r="AL177">
            <v>29.218076853133606</v>
          </cell>
          <cell r="AP177">
            <v>0.79152494470999457</v>
          </cell>
          <cell r="AQ177">
            <v>4.8372196887000065</v>
          </cell>
          <cell r="AR177">
            <v>0.90397202589999992</v>
          </cell>
          <cell r="AS177">
            <v>2.0219692973000001</v>
          </cell>
          <cell r="AT177">
            <v>-5.8146729817142599</v>
          </cell>
          <cell r="AU177">
            <v>-6.3630811061340502</v>
          </cell>
          <cell r="AV177">
            <v>-8.0619368660783906</v>
          </cell>
          <cell r="AW177">
            <v>-8.5449516606936058</v>
          </cell>
          <cell r="AY177">
            <v>49.628744633410001</v>
          </cell>
          <cell r="AZ177">
            <v>72.532716659309997</v>
          </cell>
          <cell r="BA177">
            <v>97.554685956610001</v>
          </cell>
          <cell r="BB177">
            <v>118.66925955361</v>
          </cell>
          <cell r="BC177">
            <v>139.16032775087001</v>
          </cell>
          <cell r="BD177">
            <v>157.9536303058</v>
          </cell>
          <cell r="BE177">
            <v>178.62675549824002</v>
          </cell>
          <cell r="BH177">
            <v>0</v>
          </cell>
          <cell r="BI177">
            <v>66</v>
          </cell>
          <cell r="BJ177">
            <v>89</v>
          </cell>
          <cell r="BK177">
            <v>115.92924657871426</v>
          </cell>
          <cell r="BL177">
            <v>142.78339588210829</v>
          </cell>
          <cell r="BM177">
            <v>169.6386353031167</v>
          </cell>
          <cell r="BN177">
            <v>198.8567121562503</v>
          </cell>
          <cell r="BQ177">
            <v>49.628744633410001</v>
          </cell>
          <cell r="BR177">
            <v>6.5327166593099975</v>
          </cell>
          <cell r="BS177">
            <v>8.5546859566100011</v>
          </cell>
          <cell r="BT177">
            <v>2.7400129748957482</v>
          </cell>
          <cell r="BU177">
            <v>-3.6230681312382842</v>
          </cell>
          <cell r="BV177">
            <v>-11.685004997316696</v>
          </cell>
          <cell r="BW177">
            <v>-20.229956658010281</v>
          </cell>
          <cell r="BZ177">
            <v>0.12464347714469375</v>
          </cell>
          <cell r="CA177">
            <v>0.12788859604537731</v>
          </cell>
        </row>
        <row r="178">
          <cell r="Q178">
            <v>12.190499738249997</v>
          </cell>
          <cell r="R178">
            <v>10.12459340965</v>
          </cell>
          <cell r="S178">
            <v>8.0661434987099998</v>
          </cell>
          <cell r="T178">
            <v>11.26848938571</v>
          </cell>
          <cell r="U178">
            <v>7.2195980356000007</v>
          </cell>
          <cell r="V178">
            <v>7.8774558767399991</v>
          </cell>
          <cell r="W178">
            <v>7.9224979344999999</v>
          </cell>
          <cell r="X178">
            <v>6.4590816672500004</v>
          </cell>
          <cell r="Y178">
            <v>6.0332625985000004</v>
          </cell>
          <cell r="Z178">
            <v>7.6449179077245635</v>
          </cell>
          <cell r="AA178">
            <v>126.43632401724457</v>
          </cell>
          <cell r="AB178">
            <v>4.8919455424211347E-2</v>
          </cell>
          <cell r="AC178" t="str">
            <v xml:space="preserve"> </v>
          </cell>
          <cell r="AD178">
            <v>4.8919455424211347E-2</v>
          </cell>
          <cell r="AE178">
            <v>7.19886910883322</v>
          </cell>
          <cell r="AF178">
            <v>6.8000000000000007</v>
          </cell>
          <cell r="AG178">
            <v>9.3000000000000007</v>
          </cell>
          <cell r="AH178">
            <v>4.1309439877914071</v>
          </cell>
          <cell r="AI178">
            <v>3.5154970922751296</v>
          </cell>
          <cell r="AJ178">
            <v>1.9306020493258464</v>
          </cell>
          <cell r="AK178">
            <v>4.1727335166840263</v>
          </cell>
          <cell r="AL178">
            <v>2.6006972329850533</v>
          </cell>
          <cell r="AP178">
            <v>5.5436499708567784</v>
          </cell>
          <cell r="AQ178">
            <v>22.087264884919996</v>
          </cell>
          <cell r="AR178">
            <v>2.8904997382499964</v>
          </cell>
          <cell r="AS178">
            <v>5.993649421858593</v>
          </cell>
          <cell r="AT178">
            <v>4.5506464064348702</v>
          </cell>
          <cell r="AU178">
            <v>9.3378873363841528</v>
          </cell>
          <cell r="AV178">
            <v>3.0468645189159744</v>
          </cell>
          <cell r="AW178">
            <v>5.2767586437549454</v>
          </cell>
          <cell r="AY178">
            <v>41.629783964609999</v>
          </cell>
          <cell r="AZ178">
            <v>53.820283702859996</v>
          </cell>
          <cell r="BA178">
            <v>63.94487711251</v>
          </cell>
          <cell r="BB178">
            <v>72.011020611220005</v>
          </cell>
          <cell r="BC178">
            <v>83.279509996930003</v>
          </cell>
          <cell r="BD178">
            <v>90.499108032530003</v>
          </cell>
          <cell r="BE178">
            <v>98.376563909270004</v>
          </cell>
          <cell r="BH178">
            <v>0</v>
          </cell>
          <cell r="BI178">
            <v>23.298869108833223</v>
          </cell>
          <cell r="BJ178">
            <v>27.429813096624631</v>
          </cell>
          <cell r="BK178">
            <v>30.945310188899761</v>
          </cell>
          <cell r="BL178">
            <v>32.875912238225609</v>
          </cell>
          <cell r="BM178">
            <v>37.048645754909636</v>
          </cell>
          <cell r="BN178">
            <v>39.649342987894691</v>
          </cell>
          <cell r="BQ178">
            <v>41.629783964609999</v>
          </cell>
          <cell r="BR178">
            <v>30.521414594026773</v>
          </cell>
          <cell r="BS178">
            <v>36.515064015885372</v>
          </cell>
          <cell r="BT178">
            <v>41.065710422320244</v>
          </cell>
          <cell r="BU178">
            <v>50.403597758704393</v>
          </cell>
          <cell r="BV178">
            <v>53.450462277620368</v>
          </cell>
          <cell r="BW178">
            <v>58.727220921375313</v>
          </cell>
          <cell r="BZ178">
            <v>7.4592003832491288E-2</v>
          </cell>
          <cell r="CA178">
            <v>2.9446380889618252E-2</v>
          </cell>
        </row>
        <row r="179">
          <cell r="Q179">
            <v>155.65266027014036</v>
          </cell>
          <cell r="R179">
            <v>58.087687214378782</v>
          </cell>
          <cell r="S179">
            <v>86.553286193795373</v>
          </cell>
          <cell r="T179">
            <v>155.67925618670219</v>
          </cell>
          <cell r="U179">
            <v>294.66962690616242</v>
          </cell>
          <cell r="V179">
            <v>183.87394367286561</v>
          </cell>
          <cell r="W179">
            <v>223.57232915489456</v>
          </cell>
          <cell r="X179">
            <v>12.998436634050623</v>
          </cell>
          <cell r="Y179">
            <v>6.4403356636901039</v>
          </cell>
          <cell r="Z179">
            <v>1.2586452902</v>
          </cell>
          <cell r="AA179">
            <v>102.02637491710546</v>
          </cell>
          <cell r="AB179">
            <v>0.11528057547271719</v>
          </cell>
          <cell r="AC179" t="e">
            <v>#VALUE!</v>
          </cell>
          <cell r="AD179">
            <v>0.11528057547271719</v>
          </cell>
          <cell r="AE179">
            <v>43.358681283538402</v>
          </cell>
          <cell r="AF179">
            <v>54.703301943100755</v>
          </cell>
          <cell r="AG179">
            <v>206.42999999999998</v>
          </cell>
          <cell r="AH179">
            <v>70.698789840206189</v>
          </cell>
          <cell r="AI179">
            <v>59.375908959537568</v>
          </cell>
          <cell r="AJ179">
            <v>96.220930635838158</v>
          </cell>
          <cell r="AK179">
            <v>335.83759517341036</v>
          </cell>
          <cell r="AL179">
            <v>85.101789017341048</v>
          </cell>
          <cell r="AP179">
            <v>83.805314235128293</v>
          </cell>
          <cell r="AQ179">
            <v>-12.008406786217925</v>
          </cell>
          <cell r="AR179">
            <v>-50.777339729859619</v>
          </cell>
          <cell r="AS179">
            <v>-12.611102625827407</v>
          </cell>
          <cell r="AT179">
            <v>27.177377234257804</v>
          </cell>
          <cell r="AU179">
            <v>59.458325550864032</v>
          </cell>
          <cell r="AV179">
            <v>-41.167968267247943</v>
          </cell>
          <cell r="AW179">
            <v>98.77215465552456</v>
          </cell>
          <cell r="AY179">
            <v>169.85889067554956</v>
          </cell>
          <cell r="AZ179">
            <v>325.51155094568986</v>
          </cell>
          <cell r="BA179">
            <v>383.59923816006869</v>
          </cell>
          <cell r="BB179">
            <v>470.15252435386401</v>
          </cell>
          <cell r="BC179">
            <v>625.83178054056623</v>
          </cell>
          <cell r="BD179">
            <v>920.50140744672865</v>
          </cell>
          <cell r="BE179">
            <v>1104.3753511195941</v>
          </cell>
          <cell r="BH179">
            <v>98.061983226639157</v>
          </cell>
          <cell r="BI179">
            <v>304.49198322663915</v>
          </cell>
          <cell r="BJ179">
            <v>375.19077306684534</v>
          </cell>
          <cell r="BK179">
            <v>434.56668202638292</v>
          </cell>
          <cell r="BL179">
            <v>530.78761266222102</v>
          </cell>
          <cell r="BM179">
            <v>866.6252078356315</v>
          </cell>
          <cell r="BN179">
            <v>951.72699685297255</v>
          </cell>
          <cell r="BQ179">
            <v>71.79690744891036</v>
          </cell>
          <cell r="BR179">
            <v>21.019567719050727</v>
          </cell>
          <cell r="BS179">
            <v>8.4084650932233131</v>
          </cell>
          <cell r="BT179">
            <v>35.585842327481132</v>
          </cell>
          <cell r="BU179">
            <v>95.044167878345149</v>
          </cell>
          <cell r="BV179">
            <v>53.876199611097149</v>
          </cell>
          <cell r="BW179">
            <v>152.6483542666216</v>
          </cell>
          <cell r="BZ179">
            <v>0.56054660473263629</v>
          </cell>
          <cell r="CA179">
            <v>0.47541720213530098</v>
          </cell>
        </row>
        <row r="180">
          <cell r="Q180">
            <v>20.389989183469996</v>
          </cell>
          <cell r="R180">
            <v>23.18330702766</v>
          </cell>
          <cell r="S180">
            <v>26.06416653558</v>
          </cell>
          <cell r="T180">
            <v>47.061405926010011</v>
          </cell>
          <cell r="U180">
            <v>30.953203019040004</v>
          </cell>
          <cell r="V180">
            <v>36.708243836569999</v>
          </cell>
          <cell r="W180">
            <v>24.578930537091001</v>
          </cell>
          <cell r="AE180">
            <v>27.7</v>
          </cell>
          <cell r="AF180">
            <v>36</v>
          </cell>
          <cell r="AG180">
            <v>32.700000000000003</v>
          </cell>
          <cell r="AH180">
            <v>24.7</v>
          </cell>
          <cell r="AI180">
            <v>31.9</v>
          </cell>
          <cell r="AJ180">
            <v>52.1</v>
          </cell>
          <cell r="AK180">
            <v>39</v>
          </cell>
          <cell r="AL180">
            <v>43.2</v>
          </cell>
          <cell r="AP180">
            <v>10.564640287859877</v>
          </cell>
          <cell r="AQ180">
            <v>-11.601199240870002</v>
          </cell>
          <cell r="AR180">
            <v>-12.310010816530006</v>
          </cell>
          <cell r="AT180">
            <v>-5.8358334644199985</v>
          </cell>
          <cell r="AU180">
            <v>-5.0385940739899908</v>
          </cell>
          <cell r="AV180">
            <v>-8.0467969809599964</v>
          </cell>
          <cell r="AW180">
            <v>-6.4917561634300043</v>
          </cell>
          <cell r="AY180">
            <v>62.663441046989874</v>
          </cell>
          <cell r="AZ180">
            <v>83.053430230459867</v>
          </cell>
          <cell r="BA180">
            <v>106.23673725811986</v>
          </cell>
          <cell r="BB180">
            <v>132.30090379369986</v>
          </cell>
          <cell r="BC180">
            <v>179.36230971970986</v>
          </cell>
          <cell r="BD180">
            <v>210.31551273874987</v>
          </cell>
          <cell r="BE180">
            <v>247.02375657531988</v>
          </cell>
          <cell r="BH180">
            <v>63.7</v>
          </cell>
          <cell r="BI180">
            <v>96.4</v>
          </cell>
          <cell r="BJ180">
            <v>121.10000000000001</v>
          </cell>
          <cell r="BK180">
            <v>153</v>
          </cell>
          <cell r="BL180">
            <v>205.1</v>
          </cell>
          <cell r="BM180">
            <v>244.1</v>
          </cell>
          <cell r="BN180">
            <v>287.3</v>
          </cell>
          <cell r="BQ180">
            <v>-1.0365589530101289</v>
          </cell>
          <cell r="BR180">
            <v>-13.346569769540139</v>
          </cell>
          <cell r="BS180">
            <v>-14.863262741880149</v>
          </cell>
          <cell r="BT180">
            <v>-20.69909620630014</v>
          </cell>
          <cell r="BU180">
            <v>-25.737690280290138</v>
          </cell>
          <cell r="BV180">
            <v>-33.784487261250121</v>
          </cell>
          <cell r="BW180">
            <v>-40.276243424680132</v>
          </cell>
          <cell r="BZ180">
            <v>0.16065169084820849</v>
          </cell>
          <cell r="CA180">
            <v>0.18370449089587504</v>
          </cell>
        </row>
        <row r="181">
          <cell r="Q181">
            <v>20.419145816216478</v>
          </cell>
          <cell r="R181">
            <v>18.153312371182583</v>
          </cell>
          <cell r="S181">
            <v>17.05947118514537</v>
          </cell>
          <cell r="T181">
            <v>12.247566229500725</v>
          </cell>
          <cell r="U181">
            <v>25.380658931673061</v>
          </cell>
          <cell r="V181">
            <v>21.110588443768986</v>
          </cell>
          <cell r="W181">
            <v>19.332088271396032</v>
          </cell>
          <cell r="AE181">
            <v>2</v>
          </cell>
          <cell r="AF181">
            <v>4.0999999999999996</v>
          </cell>
          <cell r="AG181">
            <v>5</v>
          </cell>
          <cell r="AH181">
            <v>22</v>
          </cell>
          <cell r="AI181">
            <v>10.4</v>
          </cell>
          <cell r="AJ181">
            <v>11.8</v>
          </cell>
          <cell r="AK181">
            <v>23.4</v>
          </cell>
          <cell r="AL181">
            <v>7.2</v>
          </cell>
          <cell r="AP181">
            <v>6.741418895517878</v>
          </cell>
          <cell r="AQ181">
            <v>2.3909133710559747</v>
          </cell>
          <cell r="AR181">
            <v>15.419145816216478</v>
          </cell>
          <cell r="AT181">
            <v>6.6594711851453692</v>
          </cell>
          <cell r="AU181">
            <v>0.44756622950072433</v>
          </cell>
          <cell r="AV181">
            <v>1.9806589316730623</v>
          </cell>
          <cell r="AW181">
            <v>13.910588443768987</v>
          </cell>
          <cell r="AY181">
            <v>15.232332266573852</v>
          </cell>
          <cell r="AZ181">
            <v>35.651478082790334</v>
          </cell>
          <cell r="BA181">
            <v>53.804790453972913</v>
          </cell>
          <cell r="BB181">
            <v>70.864261639118283</v>
          </cell>
          <cell r="BC181">
            <v>83.111827868619002</v>
          </cell>
          <cell r="BD181">
            <v>108.49248680029206</v>
          </cell>
          <cell r="BE181">
            <v>129.60307524406105</v>
          </cell>
          <cell r="BH181">
            <v>6.1</v>
          </cell>
          <cell r="BI181">
            <v>11.1</v>
          </cell>
          <cell r="BJ181">
            <v>33.1</v>
          </cell>
          <cell r="BK181">
            <v>43.5</v>
          </cell>
          <cell r="BL181">
            <v>55.3</v>
          </cell>
          <cell r="BM181">
            <v>78.699999999999989</v>
          </cell>
          <cell r="BN181">
            <v>85.899999999999991</v>
          </cell>
          <cell r="BQ181">
            <v>9.1323322665738527</v>
          </cell>
          <cell r="BR181">
            <v>24.551478082790332</v>
          </cell>
          <cell r="BS181">
            <v>20.704790453972912</v>
          </cell>
          <cell r="BT181">
            <v>27.364261639118283</v>
          </cell>
          <cell r="BU181">
            <v>27.811827868619005</v>
          </cell>
          <cell r="BV181">
            <v>29.792486800292068</v>
          </cell>
          <cell r="BW181">
            <v>43.703075244061054</v>
          </cell>
          <cell r="BZ181">
            <v>7.4441813876305482E-2</v>
          </cell>
          <cell r="CA181">
            <v>4.9531244985577226E-2</v>
          </cell>
        </row>
        <row r="182">
          <cell r="Q182">
            <v>5.0113765807009782</v>
          </cell>
          <cell r="R182">
            <v>4.7818756766337636</v>
          </cell>
          <cell r="S182">
            <v>21.554095750260004</v>
          </cell>
          <cell r="T182">
            <v>5.9497288321294901</v>
          </cell>
          <cell r="U182">
            <v>3.9456540861499994</v>
          </cell>
          <cell r="V182">
            <v>21.941462904838779</v>
          </cell>
          <cell r="W182">
            <v>6.9551681920775339</v>
          </cell>
          <cell r="AE182">
            <v>10.119681283538403</v>
          </cell>
          <cell r="AF182">
            <v>10.35904385061521</v>
          </cell>
          <cell r="AG182">
            <v>9.3999999999999986</v>
          </cell>
          <cell r="AH182">
            <v>7.7757898402061905</v>
          </cell>
          <cell r="AI182">
            <v>10.8</v>
          </cell>
          <cell r="AJ182">
            <v>24</v>
          </cell>
          <cell r="AK182">
            <v>5.2</v>
          </cell>
          <cell r="AL182">
            <v>29.5</v>
          </cell>
          <cell r="AP182">
            <v>53.538706444161605</v>
          </cell>
          <cell r="AQ182">
            <v>-1.4290486148652075</v>
          </cell>
          <cell r="AR182">
            <v>-4.3886234192990203</v>
          </cell>
          <cell r="AT182">
            <v>10.754095750260003</v>
          </cell>
          <cell r="AU182">
            <v>-18.050271167870509</v>
          </cell>
          <cell r="AV182">
            <v>-1.2543459138500008</v>
          </cell>
          <cell r="AW182">
            <v>-7.5585370951612205</v>
          </cell>
          <cell r="AY182">
            <v>72.588382963450016</v>
          </cell>
          <cell r="AZ182">
            <v>77.599759544150999</v>
          </cell>
          <cell r="BA182">
            <v>82.381635220784759</v>
          </cell>
          <cell r="BB182">
            <v>103.93573097104476</v>
          </cell>
          <cell r="BC182">
            <v>109.88545980317426</v>
          </cell>
          <cell r="BD182">
            <v>113.83111388932426</v>
          </cell>
          <cell r="BE182">
            <v>135.77257679416303</v>
          </cell>
          <cell r="BH182">
            <v>20.478725134153613</v>
          </cell>
          <cell r="BI182">
            <v>29.878725134153612</v>
          </cell>
          <cell r="BJ182">
            <v>37.654514974359799</v>
          </cell>
          <cell r="BK182">
            <v>48.454514974359796</v>
          </cell>
          <cell r="BL182">
            <v>72.454514974359796</v>
          </cell>
          <cell r="BM182">
            <v>77.654514974359799</v>
          </cell>
          <cell r="BN182">
            <v>107.1545149743598</v>
          </cell>
          <cell r="BQ182">
            <v>52.109657829296403</v>
          </cell>
          <cell r="BR182">
            <v>47.721034409997387</v>
          </cell>
          <cell r="BS182">
            <v>44.72712024642496</v>
          </cell>
          <cell r="BT182">
            <v>55.481215996684966</v>
          </cell>
          <cell r="BU182">
            <v>37.430944828814461</v>
          </cell>
          <cell r="BV182">
            <v>36.176598914964458</v>
          </cell>
          <cell r="BW182">
            <v>28.618061819803231</v>
          </cell>
          <cell r="BZ182">
            <v>9.8422488785964254E-2</v>
          </cell>
          <cell r="CA182">
            <v>6.4896244692697808E-2</v>
          </cell>
        </row>
        <row r="183">
          <cell r="Q183">
            <v>100</v>
          </cell>
          <cell r="R183">
            <v>0</v>
          </cell>
          <cell r="S183">
            <v>17.899999999999999</v>
          </cell>
          <cell r="T183">
            <v>88.812268683499994</v>
          </cell>
          <cell r="U183">
            <v>114.15</v>
          </cell>
          <cell r="V183">
            <v>98.247960756910004</v>
          </cell>
          <cell r="W183">
            <v>150.15</v>
          </cell>
          <cell r="AE183">
            <v>0</v>
          </cell>
          <cell r="AF183">
            <v>0</v>
          </cell>
          <cell r="AG183">
            <v>138.19999999999999</v>
          </cell>
          <cell r="AH183">
            <v>0</v>
          </cell>
          <cell r="AI183">
            <v>0</v>
          </cell>
          <cell r="AJ183">
            <v>0</v>
          </cell>
          <cell r="AK183">
            <v>139.078495</v>
          </cell>
          <cell r="AL183">
            <v>0</v>
          </cell>
          <cell r="AP183">
            <v>4.4000000000000004</v>
          </cell>
          <cell r="AQ183">
            <v>0.5</v>
          </cell>
          <cell r="AR183">
            <v>-38.199999999999989</v>
          </cell>
          <cell r="AT183">
            <v>17.899999999999999</v>
          </cell>
          <cell r="AU183">
            <v>88.812268683499994</v>
          </cell>
          <cell r="AV183">
            <v>-24.928494999999998</v>
          </cell>
          <cell r="AW183">
            <v>98.247960756910004</v>
          </cell>
          <cell r="AY183">
            <v>4.9000000000000004</v>
          </cell>
          <cell r="AZ183">
            <v>104.9</v>
          </cell>
          <cell r="BA183">
            <v>104.9</v>
          </cell>
          <cell r="BB183">
            <v>122.8</v>
          </cell>
          <cell r="BC183">
            <v>211.61226868349999</v>
          </cell>
          <cell r="BD183">
            <v>325.7622686835</v>
          </cell>
          <cell r="BE183">
            <v>424.01022944041</v>
          </cell>
          <cell r="BH183">
            <v>0</v>
          </cell>
          <cell r="BI183">
            <v>138.19999999999999</v>
          </cell>
          <cell r="BJ183">
            <v>138.19999999999999</v>
          </cell>
          <cell r="BK183">
            <v>138.19999999999999</v>
          </cell>
          <cell r="BL183">
            <v>138.19999999999999</v>
          </cell>
          <cell r="BM183">
            <v>277.27849500000002</v>
          </cell>
          <cell r="BN183">
            <v>277.27849500000002</v>
          </cell>
          <cell r="BQ183">
            <v>4.9000000000000004</v>
          </cell>
          <cell r="BR183">
            <v>-33.29999999999999</v>
          </cell>
          <cell r="BS183">
            <v>-33.29999999999999</v>
          </cell>
          <cell r="BT183">
            <v>-15.399999999999991</v>
          </cell>
          <cell r="BU183">
            <v>73.412268683500002</v>
          </cell>
          <cell r="BV183">
            <v>48.483773683499976</v>
          </cell>
          <cell r="BW183">
            <v>146.73173444040998</v>
          </cell>
          <cell r="BZ183">
            <v>0.18953741631313256</v>
          </cell>
          <cell r="CA183">
            <v>0.12378332833646967</v>
          </cell>
        </row>
        <row r="184"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109.19289789080555</v>
          </cell>
          <cell r="V184">
            <v>0</v>
          </cell>
          <cell r="W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111.04121000000001</v>
          </cell>
          <cell r="AL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-1.8483121091944525</v>
          </cell>
          <cell r="AW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109.19289789080555</v>
          </cell>
          <cell r="BE184">
            <v>109.19289789080555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111.04121000000001</v>
          </cell>
          <cell r="BN184">
            <v>111.04121000000001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-1.8483121091944525</v>
          </cell>
          <cell r="BW184">
            <v>-1.8483121091944525</v>
          </cell>
        </row>
        <row r="185">
          <cell r="Q185">
            <v>9.8321486897529002</v>
          </cell>
          <cell r="R185">
            <v>11.969192138902438</v>
          </cell>
          <cell r="S185">
            <v>3.9755527228100003</v>
          </cell>
          <cell r="T185">
            <v>1.608286515561961</v>
          </cell>
          <cell r="U185">
            <v>11.047212978493802</v>
          </cell>
          <cell r="V185">
            <v>5.8656877307778501</v>
          </cell>
          <cell r="W185">
            <v>22.556142154329997</v>
          </cell>
          <cell r="X185">
            <v>12.998436634050623</v>
          </cell>
          <cell r="Y185">
            <v>6.4403356636901039</v>
          </cell>
          <cell r="Z185">
            <v>1.2586452902</v>
          </cell>
          <cell r="AA185">
            <v>102.02637491710546</v>
          </cell>
          <cell r="AB185">
            <v>0.11528057547271719</v>
          </cell>
          <cell r="AC185" t="e">
            <v>#VALUE!</v>
          </cell>
          <cell r="AD185">
            <v>0.11528057547271719</v>
          </cell>
          <cell r="AE185">
            <v>3.5389999999999997</v>
          </cell>
          <cell r="AF185">
            <v>4.2442580924855484</v>
          </cell>
          <cell r="AG185">
            <v>21.13</v>
          </cell>
          <cell r="AH185">
            <v>16.222999999999999</v>
          </cell>
          <cell r="AI185">
            <v>6.2759089595375706</v>
          </cell>
          <cell r="AJ185">
            <v>8.320930635838149</v>
          </cell>
          <cell r="AK185">
            <v>18.117890173410402</v>
          </cell>
          <cell r="AL185">
            <v>5.2017890173410404</v>
          </cell>
          <cell r="AP185">
            <v>8.5605486075889345</v>
          </cell>
          <cell r="AQ185">
            <v>-1.869072301538699</v>
          </cell>
          <cell r="AR185">
            <v>-11.297851310247099</v>
          </cell>
          <cell r="AT185">
            <v>-2.3003562367275698</v>
          </cell>
          <cell r="AU185">
            <v>-6.7126441202761882</v>
          </cell>
          <cell r="AV185">
            <v>-7.0706771949166001</v>
          </cell>
          <cell r="AW185">
            <v>0.66389871343680973</v>
          </cell>
          <cell r="AY185">
            <v>14.474734398535784</v>
          </cell>
          <cell r="AZ185">
            <v>24.306883088288686</v>
          </cell>
          <cell r="BA185">
            <v>36.276075227191122</v>
          </cell>
          <cell r="BB185">
            <v>40.251627950001122</v>
          </cell>
          <cell r="BC185">
            <v>41.859914465563087</v>
          </cell>
          <cell r="BD185">
            <v>52.90712744405689</v>
          </cell>
          <cell r="BE185">
            <v>58.77281517483474</v>
          </cell>
          <cell r="BH185">
            <v>7.783258092485549</v>
          </cell>
          <cell r="BI185">
            <v>28.913258092485549</v>
          </cell>
          <cell r="BJ185">
            <v>45.136258092485548</v>
          </cell>
          <cell r="BK185">
            <v>51.412167052023108</v>
          </cell>
          <cell r="BL185">
            <v>59.73309768786126</v>
          </cell>
          <cell r="BM185">
            <v>77.850987861271676</v>
          </cell>
          <cell r="BN185">
            <v>83.052776878612718</v>
          </cell>
          <cell r="BQ185">
            <v>6.6914763060502338</v>
          </cell>
          <cell r="BR185">
            <v>-4.6063750041968614</v>
          </cell>
          <cell r="BS185">
            <v>-8.860182865294421</v>
          </cell>
          <cell r="BT185">
            <v>-11.160539102021989</v>
          </cell>
          <cell r="BU185">
            <v>-17.873183222298174</v>
          </cell>
          <cell r="BV185">
            <v>-24.943860417214786</v>
          </cell>
          <cell r="BW185">
            <v>-24.279961703777978</v>
          </cell>
          <cell r="BZ185">
            <v>3.7493194909025564E-2</v>
          </cell>
          <cell r="CA185">
            <v>5.3501893224681248E-2</v>
          </cell>
        </row>
        <row r="188">
          <cell r="Q188">
            <v>1562.7831531930278</v>
          </cell>
          <cell r="R188">
            <v>1335.5517192517016</v>
          </cell>
          <cell r="S188">
            <v>1459.047491855642</v>
          </cell>
          <cell r="T188">
            <v>1159.3107929749726</v>
          </cell>
          <cell r="U188">
            <v>1597.5626542380755</v>
          </cell>
          <cell r="V188">
            <v>1158.6352938180446</v>
          </cell>
          <cell r="W188">
            <v>1776.2541291407799</v>
          </cell>
          <cell r="X188">
            <v>1148.16500459793</v>
          </cell>
          <cell r="Y188">
            <v>1326.2427183671002</v>
          </cell>
          <cell r="Z188">
            <v>1444.4205285488624</v>
          </cell>
          <cell r="AA188">
            <v>16173.372973017389</v>
          </cell>
          <cell r="AB188">
            <v>14.480122042055168</v>
          </cell>
          <cell r="AC188" t="e">
            <v>#VALUE!</v>
          </cell>
          <cell r="AD188">
            <v>14.606218679749187</v>
          </cell>
          <cell r="AE188">
            <v>1068.756363721712</v>
          </cell>
          <cell r="AF188">
            <v>1031.5777194433952</v>
          </cell>
          <cell r="AG188">
            <v>1690.6351448769883</v>
          </cell>
          <cell r="AH188">
            <v>1358.7798698023994</v>
          </cell>
          <cell r="AI188">
            <v>1374.4917745222101</v>
          </cell>
          <cell r="AJ188">
            <v>1179.3930006395633</v>
          </cell>
          <cell r="AK188">
            <v>1534.3171599107404</v>
          </cell>
          <cell r="AP188">
            <v>71.364277281834575</v>
          </cell>
          <cell r="AQ188">
            <v>33.701126584312306</v>
          </cell>
          <cell r="AR188">
            <v>-127.85199168396048</v>
          </cell>
          <cell r="AS188">
            <v>-23.228150550697819</v>
          </cell>
          <cell r="AT188">
            <v>84.555717333431858</v>
          </cell>
          <cell r="AU188">
            <v>-20.082207664590669</v>
          </cell>
          <cell r="AV188">
            <v>63.245494327335109</v>
          </cell>
          <cell r="AY188">
            <v>2205.399487031254</v>
          </cell>
          <cell r="AZ188">
            <v>3768.1826402242814</v>
          </cell>
          <cell r="BA188">
            <v>5103.7343594759841</v>
          </cell>
          <cell r="BB188">
            <v>6562.7818513316261</v>
          </cell>
          <cell r="BC188">
            <v>7722.0926443065991</v>
          </cell>
          <cell r="BD188">
            <v>9319.6552985446742</v>
          </cell>
          <cell r="BE188">
            <v>10478.290592362719</v>
          </cell>
          <cell r="BH188">
            <v>2100.3340831651071</v>
          </cell>
          <cell r="BI188">
            <v>3790.969228042095</v>
          </cell>
          <cell r="BJ188">
            <v>5149.7490978444939</v>
          </cell>
          <cell r="BK188">
            <v>6524.240872366704</v>
          </cell>
          <cell r="BL188">
            <v>7703.633873006268</v>
          </cell>
          <cell r="BM188">
            <v>9237.951032917008</v>
          </cell>
          <cell r="BN188">
            <v>9237.951032917008</v>
          </cell>
          <cell r="BQ188">
            <v>105.06540386614701</v>
          </cell>
          <cell r="BR188">
            <v>-22.786587817813107</v>
          </cell>
          <cell r="BS188">
            <v>-46.014738368510578</v>
          </cell>
          <cell r="BT188">
            <v>38.540978964921635</v>
          </cell>
          <cell r="BU188">
            <v>18.458771300331165</v>
          </cell>
          <cell r="BV188">
            <v>81.704265627666246</v>
          </cell>
          <cell r="BW188">
            <v>1240.3395594457106</v>
          </cell>
          <cell r="BZ188">
            <v>6.9165436268801814</v>
          </cell>
          <cell r="CA188">
            <v>6.9000104275418552</v>
          </cell>
        </row>
        <row r="189">
          <cell r="Q189">
            <v>1268.7220575171</v>
          </cell>
          <cell r="R189">
            <v>1092.9445943212645</v>
          </cell>
          <cell r="S189">
            <v>1295.417872444752</v>
          </cell>
          <cell r="T189">
            <v>1014.5812168482155</v>
          </cell>
          <cell r="U189">
            <v>1354.7337588262978</v>
          </cell>
          <cell r="V189">
            <v>960.02224971059331</v>
          </cell>
          <cell r="W189">
            <v>1265.1986597871232</v>
          </cell>
          <cell r="X189">
            <v>936.90342965859668</v>
          </cell>
          <cell r="Y189">
            <v>1228.3875718281001</v>
          </cell>
          <cell r="Z189">
            <v>1156.9326777232959</v>
          </cell>
          <cell r="AA189">
            <v>13489.213309872008</v>
          </cell>
          <cell r="AB189">
            <v>12.122117719974254</v>
          </cell>
          <cell r="AC189" t="e">
            <v>#VALUE!</v>
          </cell>
          <cell r="AD189">
            <v>12.248214357668274</v>
          </cell>
          <cell r="AE189">
            <v>929.45947908848927</v>
          </cell>
          <cell r="AF189">
            <v>892.92130767706817</v>
          </cell>
          <cell r="AG189">
            <v>1360.775263643369</v>
          </cell>
          <cell r="AH189">
            <v>1117.5272050139802</v>
          </cell>
          <cell r="AI189">
            <v>1194.5268260458204</v>
          </cell>
          <cell r="AJ189">
            <v>1015.6999489663854</v>
          </cell>
          <cell r="AK189">
            <v>1339.5282498029148</v>
          </cell>
          <cell r="AP189">
            <v>72.717097568724057</v>
          </cell>
          <cell r="AQ189">
            <v>20.271336872389384</v>
          </cell>
          <cell r="AR189">
            <v>-92.05320612626906</v>
          </cell>
          <cell r="AS189">
            <v>-24.582610692715662</v>
          </cell>
          <cell r="AT189">
            <v>100.89104639893162</v>
          </cell>
          <cell r="AU189">
            <v>-1.1187321181698735</v>
          </cell>
          <cell r="AV189">
            <v>15.205509023383001</v>
          </cell>
          <cell r="AY189">
            <v>1915.3692212066708</v>
          </cell>
          <cell r="AZ189">
            <v>3184.0912787237703</v>
          </cell>
          <cell r="BA189">
            <v>4277.0358730450353</v>
          </cell>
          <cell r="BB189">
            <v>5572.4537454897873</v>
          </cell>
          <cell r="BC189">
            <v>6587.0349623380034</v>
          </cell>
          <cell r="BD189">
            <v>7941.7687211643006</v>
          </cell>
          <cell r="BE189">
            <v>8901.7909708748939</v>
          </cell>
          <cell r="BH189">
            <v>1822.3807867655573</v>
          </cell>
          <cell r="BI189">
            <v>3183.1560504089261</v>
          </cell>
          <cell r="BJ189">
            <v>4300.6832554229059</v>
          </cell>
          <cell r="BK189">
            <v>5495.2100814687265</v>
          </cell>
          <cell r="BL189">
            <v>6510.9100304351123</v>
          </cell>
          <cell r="BM189">
            <v>7850.4382802380269</v>
          </cell>
          <cell r="BN189">
            <v>7850.4382802380269</v>
          </cell>
          <cell r="BQ189">
            <v>92.988434441113299</v>
          </cell>
          <cell r="BR189">
            <v>0.93522831484444424</v>
          </cell>
          <cell r="BS189">
            <v>-23.647382377871011</v>
          </cell>
          <cell r="BT189">
            <v>77.243664021060852</v>
          </cell>
          <cell r="BU189">
            <v>76.124931902891007</v>
          </cell>
          <cell r="BV189">
            <v>91.330440926273695</v>
          </cell>
          <cell r="BW189">
            <v>1051.352690636867</v>
          </cell>
          <cell r="BZ189">
            <v>5.8998922685013762</v>
          </cell>
          <cell r="CA189">
            <v>5.8317084954165219</v>
          </cell>
        </row>
        <row r="190">
          <cell r="Q190">
            <v>229.82562720125335</v>
          </cell>
          <cell r="R190">
            <v>231.78627338494337</v>
          </cell>
          <cell r="S190">
            <v>220.36962725388335</v>
          </cell>
          <cell r="T190">
            <v>260.44324293338332</v>
          </cell>
          <cell r="U190">
            <v>322.04120313933333</v>
          </cell>
          <cell r="V190">
            <v>236.95060855333335</v>
          </cell>
          <cell r="W190">
            <v>239.19305935433331</v>
          </cell>
          <cell r="X190">
            <v>228.78283836333335</v>
          </cell>
          <cell r="Y190">
            <v>240.99025244333333</v>
          </cell>
          <cell r="Z190">
            <v>489.89481366878056</v>
          </cell>
          <cell r="AA190">
            <v>3086.9989706022366</v>
          </cell>
          <cell r="AB190">
            <v>2.8239336017217149</v>
          </cell>
          <cell r="AC190" t="str">
            <v xml:space="preserve"> </v>
          </cell>
          <cell r="AD190">
            <v>2.8239336017217149</v>
          </cell>
          <cell r="AE190">
            <v>136.05759002946508</v>
          </cell>
          <cell r="AF190">
            <v>235.99584037193952</v>
          </cell>
          <cell r="AG190">
            <v>253.06730158728695</v>
          </cell>
          <cell r="AH190">
            <v>238.41410385292349</v>
          </cell>
          <cell r="AI190">
            <v>234.579779344998</v>
          </cell>
          <cell r="AJ190">
            <v>263.55543885477232</v>
          </cell>
          <cell r="AK190">
            <v>313.56136992002473</v>
          </cell>
          <cell r="AP190">
            <v>26.681482223868272</v>
          </cell>
          <cell r="AQ190">
            <v>-12.013488318946202</v>
          </cell>
          <cell r="AR190">
            <v>-23.241674386033594</v>
          </cell>
          <cell r="AS190">
            <v>-6.6278304679801181</v>
          </cell>
          <cell r="AT190">
            <v>-14.210152091114651</v>
          </cell>
          <cell r="AU190">
            <v>-3.1121959213890023</v>
          </cell>
          <cell r="AV190">
            <v>8.4798332193086026</v>
          </cell>
          <cell r="AY190">
            <v>386.72142430632664</v>
          </cell>
          <cell r="AZ190">
            <v>616.54705150758002</v>
          </cell>
          <cell r="BA190">
            <v>848.33332489252336</v>
          </cell>
          <cell r="BB190">
            <v>1068.7029521464067</v>
          </cell>
          <cell r="BC190">
            <v>1329.14619507979</v>
          </cell>
          <cell r="BD190">
            <v>1651.1873982191232</v>
          </cell>
          <cell r="BE190">
            <v>1888.1380067724565</v>
          </cell>
          <cell r="BH190">
            <v>372.05343040140463</v>
          </cell>
          <cell r="BI190">
            <v>625.12073198869155</v>
          </cell>
          <cell r="BJ190">
            <v>863.53483584161506</v>
          </cell>
          <cell r="BK190">
            <v>1098.114615186613</v>
          </cell>
          <cell r="BL190">
            <v>1361.6700540413854</v>
          </cell>
          <cell r="BM190">
            <v>1675.2314239614102</v>
          </cell>
          <cell r="BN190">
            <v>1675.2314239614102</v>
          </cell>
          <cell r="BQ190">
            <v>14.667993904922014</v>
          </cell>
          <cell r="BR190">
            <v>-8.5736804811115235</v>
          </cell>
          <cell r="BS190">
            <v>-15.201510949091698</v>
          </cell>
          <cell r="BT190">
            <v>-29.411663040206349</v>
          </cell>
          <cell r="BU190">
            <v>-32.523858961595352</v>
          </cell>
          <cell r="BV190">
            <v>-24.044025742286976</v>
          </cell>
          <cell r="BW190">
            <v>212.90658281104629</v>
          </cell>
          <cell r="BZ190">
            <v>1.1904930526246817</v>
          </cell>
          <cell r="CA190">
            <v>1.2196241055379393</v>
          </cell>
        </row>
        <row r="191">
          <cell r="Q191">
            <v>114.93062309356779</v>
          </cell>
          <cell r="R191">
            <v>97.577095191947578</v>
          </cell>
          <cell r="S191">
            <v>99.839122443596665</v>
          </cell>
          <cell r="T191">
            <v>80.184636532315565</v>
          </cell>
          <cell r="U191">
            <v>78.343778427148891</v>
          </cell>
          <cell r="V191">
            <v>99.025721802846675</v>
          </cell>
          <cell r="W191">
            <v>101.61939423679334</v>
          </cell>
          <cell r="X191">
            <v>104.04936530497446</v>
          </cell>
          <cell r="Y191">
            <v>111.93020796266667</v>
          </cell>
          <cell r="Z191">
            <v>99.254814024515426</v>
          </cell>
          <cell r="AA191">
            <v>1168.2704795129862</v>
          </cell>
          <cell r="AB191">
            <v>0.32142097994371183</v>
          </cell>
          <cell r="AC191">
            <v>0.12609663769402049</v>
          </cell>
          <cell r="AD191">
            <v>0.44751761763773235</v>
          </cell>
          <cell r="AE191">
            <v>38.699802558668416</v>
          </cell>
          <cell r="AF191">
            <v>119.90133607843137</v>
          </cell>
          <cell r="AG191">
            <v>90.284681960784297</v>
          </cell>
          <cell r="AH191">
            <v>72.295434640522842</v>
          </cell>
          <cell r="AI191">
            <v>91.401886405228737</v>
          </cell>
          <cell r="AJ191">
            <v>98.853333464052255</v>
          </cell>
          <cell r="AK191">
            <v>94.987434744842744</v>
          </cell>
          <cell r="AP191">
            <v>30.696783632878258</v>
          </cell>
          <cell r="AQ191">
            <v>-7.7822017773646905</v>
          </cell>
          <cell r="AR191">
            <v>24.645941132783491</v>
          </cell>
          <cell r="AS191">
            <v>25.281660551424736</v>
          </cell>
          <cell r="AT191">
            <v>8.4372360383679279</v>
          </cell>
          <cell r="AU191">
            <v>-18.66869693173669</v>
          </cell>
          <cell r="AV191">
            <v>-16.643656317693853</v>
          </cell>
          <cell r="AY191">
            <v>181.51572049261335</v>
          </cell>
          <cell r="AZ191">
            <v>296.44634358618111</v>
          </cell>
          <cell r="BA191">
            <v>394.02343877812871</v>
          </cell>
          <cell r="BB191">
            <v>493.8625612217254</v>
          </cell>
          <cell r="BC191">
            <v>574.04719775404101</v>
          </cell>
          <cell r="BD191">
            <v>652.3909761811899</v>
          </cell>
          <cell r="BE191">
            <v>751.41669798403655</v>
          </cell>
          <cell r="BH191">
            <v>158.60113863709981</v>
          </cell>
          <cell r="BI191">
            <v>248.88582059788411</v>
          </cell>
          <cell r="BJ191">
            <v>321.18125523840695</v>
          </cell>
          <cell r="BK191">
            <v>412.58314164363571</v>
          </cell>
          <cell r="BL191">
            <v>511.43647510768795</v>
          </cell>
          <cell r="BM191">
            <v>606.42390985253064</v>
          </cell>
          <cell r="BN191">
            <v>606.42390985253064</v>
          </cell>
          <cell r="BQ191">
            <v>22.914581855513553</v>
          </cell>
          <cell r="BR191">
            <v>47.560522988297038</v>
          </cell>
          <cell r="BS191">
            <v>72.842183539721773</v>
          </cell>
          <cell r="BT191">
            <v>81.279419578089701</v>
          </cell>
          <cell r="BU191">
            <v>62.61072264635299</v>
          </cell>
          <cell r="BV191">
            <v>45.967066328659257</v>
          </cell>
          <cell r="BW191">
            <v>144.9927881315059</v>
          </cell>
          <cell r="BZ191">
            <v>0.51416405759926775</v>
          </cell>
          <cell r="CA191">
            <v>0.45808472591535199</v>
          </cell>
        </row>
        <row r="192">
          <cell r="Q192">
            <v>26.136318601111117</v>
          </cell>
          <cell r="R192">
            <v>28.111831709090907</v>
          </cell>
          <cell r="S192">
            <v>10.912967109</v>
          </cell>
          <cell r="T192">
            <v>10.992378753888888</v>
          </cell>
          <cell r="U192">
            <v>12.36558303222222</v>
          </cell>
          <cell r="V192">
            <v>49.993232800000001</v>
          </cell>
          <cell r="W192">
            <v>32.539151746666668</v>
          </cell>
          <cell r="X192">
            <v>28.857724697777776</v>
          </cell>
          <cell r="Y192">
            <v>28.824999999999999</v>
          </cell>
          <cell r="Z192">
            <v>28.824999999999999</v>
          </cell>
          <cell r="AA192">
            <v>316.25375747975755</v>
          </cell>
          <cell r="AB192">
            <v>0.32142097994371183</v>
          </cell>
          <cell r="AC192">
            <v>0.12609663769402049</v>
          </cell>
          <cell r="AD192">
            <v>0.44751761763773235</v>
          </cell>
          <cell r="AE192">
            <v>0.38659411764705881</v>
          </cell>
          <cell r="AF192">
            <v>29.059669411764705</v>
          </cell>
          <cell r="AG192">
            <v>6.7430152941176473</v>
          </cell>
          <cell r="AH192">
            <v>6.4093235294117639</v>
          </cell>
          <cell r="AI192">
            <v>12.415775294117648</v>
          </cell>
          <cell r="AJ192">
            <v>22.467222352941175</v>
          </cell>
          <cell r="AK192">
            <v>29.995634117647054</v>
          </cell>
          <cell r="AP192">
            <v>34.455825252352952</v>
          </cell>
          <cell r="AQ192">
            <v>-5.2075197517646998</v>
          </cell>
          <cell r="AR192">
            <v>19.39330330699347</v>
          </cell>
          <cell r="AS192">
            <v>21.702508179679143</v>
          </cell>
          <cell r="AT192">
            <v>-1.5028081851176474</v>
          </cell>
          <cell r="AU192">
            <v>-11.474843599052287</v>
          </cell>
          <cell r="AV192">
            <v>-17.630051085424832</v>
          </cell>
          <cell r="AY192">
            <v>58.694569030000011</v>
          </cell>
          <cell r="AZ192">
            <v>84.830887631111125</v>
          </cell>
          <cell r="BA192">
            <v>112.94271934020203</v>
          </cell>
          <cell r="BB192">
            <v>123.85568644920204</v>
          </cell>
          <cell r="BC192">
            <v>134.84806520309093</v>
          </cell>
          <cell r="BD192">
            <v>147.21364823531314</v>
          </cell>
          <cell r="BE192">
            <v>197.20688103531313</v>
          </cell>
          <cell r="BH192">
            <v>29.446263529411763</v>
          </cell>
          <cell r="BI192">
            <v>36.189278823529406</v>
          </cell>
          <cell r="BJ192">
            <v>42.598602352941171</v>
          </cell>
          <cell r="BK192">
            <v>55.014377647058822</v>
          </cell>
          <cell r="BL192">
            <v>77.4816</v>
          </cell>
          <cell r="BM192">
            <v>107.47723411764706</v>
          </cell>
          <cell r="BN192">
            <v>107.47723411764706</v>
          </cell>
          <cell r="BQ192">
            <v>29.248305500588248</v>
          </cell>
          <cell r="BR192">
            <v>48.641608807581719</v>
          </cell>
          <cell r="BS192">
            <v>70.344116987260861</v>
          </cell>
          <cell r="BT192">
            <v>68.841308802143217</v>
          </cell>
          <cell r="BU192">
            <v>57.366465203090925</v>
          </cell>
          <cell r="BV192">
            <v>39.736414117666087</v>
          </cell>
          <cell r="BW192">
            <v>89.729646917666074</v>
          </cell>
          <cell r="BZ192">
            <v>0.12078105883192385</v>
          </cell>
          <cell r="CA192">
            <v>6.9398917024855344E-2</v>
          </cell>
        </row>
        <row r="193">
          <cell r="Q193">
            <v>88.794304492456675</v>
          </cell>
          <cell r="R193">
            <v>69.46526348285667</v>
          </cell>
          <cell r="S193">
            <v>88.926155334596658</v>
          </cell>
          <cell r="T193">
            <v>69.192257778426679</v>
          </cell>
          <cell r="U193">
            <v>65.978195394926672</v>
          </cell>
          <cell r="V193">
            <v>49.032489002846667</v>
          </cell>
          <cell r="W193">
            <v>69.080242490126665</v>
          </cell>
          <cell r="X193">
            <v>75.191640607196675</v>
          </cell>
          <cell r="Y193">
            <v>83.105207962666668</v>
          </cell>
          <cell r="Z193">
            <v>70.429814024515423</v>
          </cell>
          <cell r="AA193">
            <v>852.01672203322869</v>
          </cell>
          <cell r="AB193">
            <v>0</v>
          </cell>
          <cell r="AC193">
            <v>0</v>
          </cell>
          <cell r="AD193">
            <v>0</v>
          </cell>
          <cell r="AE193">
            <v>38.313208441021359</v>
          </cell>
          <cell r="AF193">
            <v>90.841666666666669</v>
          </cell>
          <cell r="AG193">
            <v>83.541666666666657</v>
          </cell>
          <cell r="AH193">
            <v>65.886111111111077</v>
          </cell>
          <cell r="AI193">
            <v>78.986111111111086</v>
          </cell>
          <cell r="AJ193">
            <v>76.386111111111077</v>
          </cell>
          <cell r="AK193">
            <v>64.991800627195687</v>
          </cell>
          <cell r="AP193">
            <v>-3.7590416194746936</v>
          </cell>
          <cell r="AQ193">
            <v>-2.5746820255999978</v>
          </cell>
          <cell r="AR193">
            <v>5.2526378257900177</v>
          </cell>
          <cell r="AS193">
            <v>3.5791523717455931</v>
          </cell>
          <cell r="AT193">
            <v>9.9400442234855717</v>
          </cell>
          <cell r="AU193">
            <v>-7.1938533326843981</v>
          </cell>
          <cell r="AV193">
            <v>0.98639476773098522</v>
          </cell>
          <cell r="AY193">
            <v>122.82115146261334</v>
          </cell>
          <cell r="AZ193">
            <v>211.61545595507002</v>
          </cell>
          <cell r="BA193">
            <v>281.08071943792669</v>
          </cell>
          <cell r="BB193">
            <v>370.00687477252336</v>
          </cell>
          <cell r="BC193">
            <v>439.19913255095003</v>
          </cell>
          <cell r="BD193">
            <v>505.17732794587664</v>
          </cell>
          <cell r="BE193">
            <v>554.2098169487233</v>
          </cell>
          <cell r="BH193">
            <v>129.15487510768804</v>
          </cell>
          <cell r="BI193">
            <v>212.6965417743547</v>
          </cell>
          <cell r="BJ193">
            <v>278.58265288546579</v>
          </cell>
          <cell r="BK193">
            <v>357.56876399657688</v>
          </cell>
          <cell r="BL193">
            <v>433.95487510768794</v>
          </cell>
          <cell r="BM193">
            <v>498.94667573488363</v>
          </cell>
          <cell r="BN193">
            <v>498.94667573488363</v>
          </cell>
          <cell r="BQ193">
            <v>-6.3337236450746959</v>
          </cell>
          <cell r="BR193">
            <v>-1.0810858192846786</v>
          </cell>
          <cell r="BS193">
            <v>2.498066552460906</v>
          </cell>
          <cell r="BT193">
            <v>12.438110775946482</v>
          </cell>
          <cell r="BU193">
            <v>5.2442574432620646</v>
          </cell>
          <cell r="BV193">
            <v>6.2306522109930143</v>
          </cell>
          <cell r="BW193">
            <v>55.263141213839674</v>
          </cell>
          <cell r="BZ193">
            <v>0.39338299876734384</v>
          </cell>
          <cell r="CA193">
            <v>0.38868580889049659</v>
          </cell>
        </row>
        <row r="194">
          <cell r="Q194">
            <v>923.96580722227884</v>
          </cell>
          <cell r="R194">
            <v>763.58122574437368</v>
          </cell>
          <cell r="S194">
            <v>975.20912274727209</v>
          </cell>
          <cell r="T194">
            <v>673.95333738251657</v>
          </cell>
          <cell r="U194">
            <v>954.34877725981562</v>
          </cell>
          <cell r="V194">
            <v>624.04591935441329</v>
          </cell>
          <cell r="W194">
            <v>924.38620619599646</v>
          </cell>
          <cell r="X194">
            <v>604.07122599028889</v>
          </cell>
          <cell r="Y194">
            <v>875.46711142210006</v>
          </cell>
          <cell r="Z194">
            <v>567.78305003000003</v>
          </cell>
          <cell r="AA194">
            <v>9233.943859756786</v>
          </cell>
          <cell r="AB194">
            <v>8.9767631383088275</v>
          </cell>
          <cell r="AC194" t="str">
            <v xml:space="preserve"> </v>
          </cell>
          <cell r="AD194">
            <v>8.9767631383088275</v>
          </cell>
          <cell r="AE194">
            <v>754.70208650035579</v>
          </cell>
          <cell r="AF194">
            <v>537.02413122669725</v>
          </cell>
          <cell r="AG194">
            <v>1017.4232800952977</v>
          </cell>
          <cell r="AH194">
            <v>806.81766652053375</v>
          </cell>
          <cell r="AI194">
            <v>868.54516029559363</v>
          </cell>
          <cell r="AJ194">
            <v>653.29117664756075</v>
          </cell>
          <cell r="AK194">
            <v>930.97944513804737</v>
          </cell>
          <cell r="AP194">
            <v>15.338831711977491</v>
          </cell>
          <cell r="AQ194">
            <v>40.067026968700247</v>
          </cell>
          <cell r="AR194">
            <v>-93.457472873018901</v>
          </cell>
          <cell r="AS194">
            <v>-43.236440776160066</v>
          </cell>
          <cell r="AT194">
            <v>106.66396245167846</v>
          </cell>
          <cell r="AU194">
            <v>20.662160734955819</v>
          </cell>
          <cell r="AV194">
            <v>23.369332121768252</v>
          </cell>
          <cell r="AY194">
            <v>1347.1320764077307</v>
          </cell>
          <cell r="AZ194">
            <v>2271.0978836300092</v>
          </cell>
          <cell r="BA194">
            <v>3034.6791093743832</v>
          </cell>
          <cell r="BB194">
            <v>4009.8882321216556</v>
          </cell>
          <cell r="BC194">
            <v>4683.8415695041722</v>
          </cell>
          <cell r="BD194">
            <v>5638.1903467639868</v>
          </cell>
          <cell r="BE194">
            <v>6262.2362661183997</v>
          </cell>
          <cell r="BH194">
            <v>1291.7262177270529</v>
          </cell>
          <cell r="BI194">
            <v>2309.1494978223504</v>
          </cell>
          <cell r="BJ194">
            <v>3115.9671643428842</v>
          </cell>
          <cell r="BK194">
            <v>3984.5123246384778</v>
          </cell>
          <cell r="BL194">
            <v>4637.8035012860391</v>
          </cell>
          <cell r="BM194">
            <v>5568.7829464240867</v>
          </cell>
          <cell r="BN194">
            <v>5568.7829464240867</v>
          </cell>
          <cell r="BQ194">
            <v>55.405858680677731</v>
          </cell>
          <cell r="BR194">
            <v>-38.05161419234107</v>
          </cell>
          <cell r="BS194">
            <v>-81.288054968501086</v>
          </cell>
          <cell r="BT194">
            <v>25.375907483177507</v>
          </cell>
          <cell r="BU194">
            <v>46.038068218133375</v>
          </cell>
          <cell r="BV194">
            <v>69.40740033990005</v>
          </cell>
          <cell r="BW194">
            <v>693.453319694313</v>
          </cell>
          <cell r="BZ194">
            <v>4.195235158277427</v>
          </cell>
          <cell r="CA194">
            <v>4.1539996639632308</v>
          </cell>
        </row>
        <row r="196">
          <cell r="Q196">
            <v>294.0610956759279</v>
          </cell>
          <cell r="R196">
            <v>242.60712493043712</v>
          </cell>
          <cell r="S196">
            <v>163.62961941089</v>
          </cell>
          <cell r="T196">
            <v>144.72957612675719</v>
          </cell>
          <cell r="U196">
            <v>242.82889541177775</v>
          </cell>
          <cell r="V196">
            <v>198.61304410745123</v>
          </cell>
          <cell r="W196">
            <v>511.05546935365669</v>
          </cell>
          <cell r="X196">
            <v>211.26157493933331</v>
          </cell>
          <cell r="Y196">
            <v>97.855146539000003</v>
          </cell>
          <cell r="Z196">
            <v>287.48785082556651</v>
          </cell>
          <cell r="AA196">
            <v>2684.1596631453808</v>
          </cell>
          <cell r="AB196">
            <v>2.3580043220809133</v>
          </cell>
          <cell r="AC196" t="e">
            <v>#VALUE!</v>
          </cell>
          <cell r="AD196">
            <v>2.3580043220809133</v>
          </cell>
          <cell r="AE196">
            <v>139.29688463322262</v>
          </cell>
          <cell r="AF196">
            <v>138.65641176632701</v>
          </cell>
          <cell r="AG196">
            <v>329.85988123361915</v>
          </cell>
          <cell r="AH196">
            <v>241.25266478841922</v>
          </cell>
          <cell r="AI196">
            <v>179.96494847638968</v>
          </cell>
          <cell r="AJ196">
            <v>163.69305167317788</v>
          </cell>
          <cell r="AK196">
            <v>194.7889101078257</v>
          </cell>
          <cell r="AP196">
            <v>-1.3528202868892834</v>
          </cell>
          <cell r="AQ196">
            <v>13.429789711923007</v>
          </cell>
          <cell r="AR196">
            <v>-35.798785557691247</v>
          </cell>
          <cell r="AS196">
            <v>1.3544601420178992</v>
          </cell>
          <cell r="AT196">
            <v>-16.335329065499678</v>
          </cell>
          <cell r="AU196">
            <v>-18.963475546420682</v>
          </cell>
          <cell r="AV196">
            <v>48.039985303952051</v>
          </cell>
          <cell r="AY196">
            <v>290.03026582458335</v>
          </cell>
          <cell r="AZ196">
            <v>584.09136150051131</v>
          </cell>
          <cell r="BA196">
            <v>826.69848643094838</v>
          </cell>
          <cell r="BB196">
            <v>990.32810584183846</v>
          </cell>
          <cell r="BC196">
            <v>1135.0576819685957</v>
          </cell>
          <cell r="BD196">
            <v>1377.8865773803732</v>
          </cell>
          <cell r="BE196">
            <v>1576.4996214878245</v>
          </cell>
          <cell r="BH196">
            <v>277.95329639954963</v>
          </cell>
          <cell r="BI196">
            <v>607.81317763316883</v>
          </cell>
          <cell r="BJ196">
            <v>849.06584242158806</v>
          </cell>
          <cell r="BK196">
            <v>1029.0307908979776</v>
          </cell>
          <cell r="BL196">
            <v>1192.7238425711555</v>
          </cell>
          <cell r="BM196">
            <v>1387.5127526789815</v>
          </cell>
          <cell r="BN196">
            <v>1387.5127526789815</v>
          </cell>
          <cell r="BQ196">
            <v>12.07696942503371</v>
          </cell>
          <cell r="BR196">
            <v>-23.721816132657551</v>
          </cell>
          <cell r="BS196">
            <v>-22.367355990639567</v>
          </cell>
          <cell r="BT196">
            <v>-38.702685056139217</v>
          </cell>
          <cell r="BU196">
            <v>-57.666160602559842</v>
          </cell>
          <cell r="BV196">
            <v>-9.6261752986083593</v>
          </cell>
          <cell r="BW196">
            <v>188.98686880884293</v>
          </cell>
          <cell r="BZ196">
            <v>1.016651358378805</v>
          </cell>
          <cell r="CA196">
            <v>1.0683019321253338</v>
          </cell>
        </row>
        <row r="197">
          <cell r="Q197">
            <v>250.2770903</v>
          </cell>
          <cell r="R197">
            <v>181.92547436683</v>
          </cell>
          <cell r="S197">
            <v>136.10404965729001</v>
          </cell>
          <cell r="T197">
            <v>66.59179432900001</v>
          </cell>
          <cell r="U197">
            <v>201.49002999999999</v>
          </cell>
          <cell r="V197">
            <v>117.15720660522</v>
          </cell>
          <cell r="W197">
            <v>455.76433764899002</v>
          </cell>
          <cell r="X197">
            <v>119.3005</v>
          </cell>
          <cell r="Y197">
            <v>80.678799999999995</v>
          </cell>
          <cell r="Z197">
            <v>223.83</v>
          </cell>
          <cell r="AA197">
            <v>2034.9541098073298</v>
          </cell>
          <cell r="AB197">
            <v>1.725590518563513</v>
          </cell>
          <cell r="AC197" t="str">
            <v xml:space="preserve"> </v>
          </cell>
          <cell r="AD197">
            <v>1.725590518563513</v>
          </cell>
          <cell r="AE197">
            <v>105.5949751885439</v>
          </cell>
          <cell r="AF197">
            <v>83.460269798793149</v>
          </cell>
          <cell r="AG197">
            <v>259.77615401441949</v>
          </cell>
          <cell r="AH197">
            <v>167.34054464170501</v>
          </cell>
          <cell r="AI197">
            <v>133.32951094867099</v>
          </cell>
          <cell r="AJ197">
            <v>88.77389837829439</v>
          </cell>
          <cell r="AK197">
            <v>161.08700066314699</v>
          </cell>
          <cell r="AP197">
            <v>2.2549181114560923</v>
          </cell>
          <cell r="AQ197">
            <v>10.524663801206856</v>
          </cell>
          <cell r="AR197">
            <v>-9.499063714419492</v>
          </cell>
          <cell r="AS197">
            <v>14.584929725124994</v>
          </cell>
          <cell r="AT197">
            <v>2.7745387086190192</v>
          </cell>
          <cell r="AU197">
            <v>-22.182104049294381</v>
          </cell>
          <cell r="AV197">
            <v>40.403029336852995</v>
          </cell>
          <cell r="AY197">
            <v>201.8348269</v>
          </cell>
          <cell r="AZ197">
            <v>452.11191719999999</v>
          </cell>
          <cell r="BA197">
            <v>634.03739156683002</v>
          </cell>
          <cell r="BB197">
            <v>770.14144122412006</v>
          </cell>
          <cell r="BC197">
            <v>836.73323555312004</v>
          </cell>
          <cell r="BD197">
            <v>1038.22326555312</v>
          </cell>
          <cell r="BE197">
            <v>1155.3804721583399</v>
          </cell>
          <cell r="BH197">
            <v>189.05524498733706</v>
          </cell>
          <cell r="BI197">
            <v>448.83139900175655</v>
          </cell>
          <cell r="BJ197">
            <v>616.17194364346153</v>
          </cell>
          <cell r="BK197">
            <v>749.50145459213252</v>
          </cell>
          <cell r="BL197">
            <v>838.27535297042687</v>
          </cell>
          <cell r="BM197">
            <v>999.36235363357389</v>
          </cell>
          <cell r="BN197">
            <v>999.36235363357389</v>
          </cell>
          <cell r="BQ197">
            <v>12.779581912662934</v>
          </cell>
          <cell r="BR197">
            <v>3.2805181982434419</v>
          </cell>
          <cell r="BS197">
            <v>17.865447923368492</v>
          </cell>
          <cell r="BT197">
            <v>20.63998663198754</v>
          </cell>
          <cell r="BU197">
            <v>-1.5421174173068266</v>
          </cell>
          <cell r="BV197">
            <v>38.860911919546083</v>
          </cell>
          <cell r="BW197">
            <v>156.01811852476601</v>
          </cell>
          <cell r="BZ197">
            <v>0.74944735764477921</v>
          </cell>
          <cell r="CA197">
            <v>0.75082860530469142</v>
          </cell>
        </row>
        <row r="198">
          <cell r="Q198">
            <v>43.784005375927912</v>
          </cell>
          <cell r="R198">
            <v>60.681650563607135</v>
          </cell>
          <cell r="S198">
            <v>27.525569753600006</v>
          </cell>
          <cell r="T198">
            <v>78.137781797757199</v>
          </cell>
          <cell r="U198">
            <v>41.338865411777768</v>
          </cell>
          <cell r="V198">
            <v>81.455837502231233</v>
          </cell>
          <cell r="W198">
            <v>55.291131704666668</v>
          </cell>
          <cell r="X198">
            <v>91.961074939333315</v>
          </cell>
          <cell r="Y198">
            <v>17.176346539000001</v>
          </cell>
          <cell r="Z198">
            <v>63.657850825566527</v>
          </cell>
          <cell r="AA198">
            <v>649.205553338051</v>
          </cell>
          <cell r="AB198">
            <v>0.63241380351740051</v>
          </cell>
          <cell r="AC198" t="str">
            <v xml:space="preserve"> </v>
          </cell>
          <cell r="AD198">
            <v>0.63241380351740051</v>
          </cell>
          <cell r="AE198">
            <v>33.701909444678712</v>
          </cell>
          <cell r="AF198">
            <v>55.196141967533862</v>
          </cell>
          <cell r="AG198">
            <v>70.083727219199687</v>
          </cell>
          <cell r="AH198">
            <v>73.91212014671423</v>
          </cell>
          <cell r="AI198">
            <v>46.635437527718707</v>
          </cell>
          <cell r="AJ198">
            <v>74.9191532948835</v>
          </cell>
          <cell r="AK198">
            <v>33.701909444678712</v>
          </cell>
          <cell r="AP198">
            <v>-3.6077383983453757</v>
          </cell>
          <cell r="AQ198">
            <v>2.9051259107161442</v>
          </cell>
          <cell r="AR198">
            <v>-26.299721843271776</v>
          </cell>
          <cell r="AS198">
            <v>-13.230469583107094</v>
          </cell>
          <cell r="AT198">
            <v>-19.109867774118701</v>
          </cell>
          <cell r="AU198">
            <v>3.2186285028736989</v>
          </cell>
          <cell r="AV198">
            <v>7.6369559670990554</v>
          </cell>
          <cell r="AY198">
            <v>88.195438924583343</v>
          </cell>
          <cell r="AZ198">
            <v>131.97944430051126</v>
          </cell>
          <cell r="BA198">
            <v>192.66109486411841</v>
          </cell>
          <cell r="BB198">
            <v>220.18666461771841</v>
          </cell>
          <cell r="BC198">
            <v>298.32444641547562</v>
          </cell>
          <cell r="BD198">
            <v>339.66331182725338</v>
          </cell>
          <cell r="BE198">
            <v>421.11914932948463</v>
          </cell>
          <cell r="BH198">
            <v>88.898051412212567</v>
          </cell>
          <cell r="BI198">
            <v>158.98177863141225</v>
          </cell>
          <cell r="BJ198">
            <v>232.89389877812647</v>
          </cell>
          <cell r="BK198">
            <v>279.52933630584516</v>
          </cell>
          <cell r="BL198">
            <v>354.44848960072864</v>
          </cell>
          <cell r="BM198">
            <v>388.15039904540737</v>
          </cell>
          <cell r="BN198">
            <v>388.15039904540737</v>
          </cell>
          <cell r="BQ198">
            <v>-0.70261248762922435</v>
          </cell>
          <cell r="BR198">
            <v>-27.002334330900993</v>
          </cell>
          <cell r="BS198">
            <v>-40.232803914008059</v>
          </cell>
          <cell r="BT198">
            <v>-59.342671688126757</v>
          </cell>
          <cell r="BU198">
            <v>-56.124043185253015</v>
          </cell>
          <cell r="BV198">
            <v>-48.487087218153988</v>
          </cell>
          <cell r="BW198">
            <v>32.968750284077259</v>
          </cell>
          <cell r="BZ198">
            <v>0.26720400073402589</v>
          </cell>
          <cell r="CA198">
            <v>0.31747332682064217</v>
          </cell>
        </row>
        <row r="201">
          <cell r="Q201">
            <v>-453.36060913068718</v>
          </cell>
          <cell r="R201">
            <v>-200.99598413182298</v>
          </cell>
          <cell r="S201">
            <v>-282.85149968235692</v>
          </cell>
          <cell r="T201">
            <v>211.58693265500938</v>
          </cell>
          <cell r="U201">
            <v>-101.53025537148301</v>
          </cell>
          <cell r="V201">
            <v>354.6165870373809</v>
          </cell>
          <cell r="W201">
            <v>-492.70167044281538</v>
          </cell>
          <cell r="X201">
            <v>179.51424757188079</v>
          </cell>
          <cell r="Y201">
            <v>-386.7501104948301</v>
          </cell>
          <cell r="Z201">
            <v>-20.858405670287311</v>
          </cell>
          <cell r="AA201">
            <v>-2588.1556149846056</v>
          </cell>
          <cell r="AB201">
            <v>-2.3932970142848156</v>
          </cell>
          <cell r="AC201" t="e">
            <v>#VALUE!</v>
          </cell>
          <cell r="AD201">
            <v>-2.5193936519788345</v>
          </cell>
          <cell r="AE201">
            <v>-342.42051332934034</v>
          </cell>
          <cell r="AF201">
            <v>406.54498249970561</v>
          </cell>
          <cell r="AG201">
            <v>-666.02484487698825</v>
          </cell>
          <cell r="AH201">
            <v>-139.50961375217958</v>
          </cell>
          <cell r="AI201">
            <v>-349.43378398148525</v>
          </cell>
          <cell r="AJ201">
            <v>139.11951925919243</v>
          </cell>
          <cell r="AK201">
            <v>-147.46399630213136</v>
          </cell>
          <cell r="AP201">
            <v>-57.990141249089447</v>
          </cell>
          <cell r="AQ201">
            <v>-154.3404523005504</v>
          </cell>
          <cell r="AR201">
            <v>212.66423574630107</v>
          </cell>
          <cell r="AS201">
            <v>-61.486370379643404</v>
          </cell>
          <cell r="AT201">
            <v>66.582284299128332</v>
          </cell>
          <cell r="AU201">
            <v>72.467413395816948</v>
          </cell>
          <cell r="AV201">
            <v>45.933740930648355</v>
          </cell>
          <cell r="AY201">
            <v>-148.20612437927457</v>
          </cell>
          <cell r="AZ201">
            <v>-601.56673350996107</v>
          </cell>
          <cell r="BA201">
            <v>-802.56271764178473</v>
          </cell>
          <cell r="BB201">
            <v>-1085.4142173241407</v>
          </cell>
          <cell r="BC201">
            <v>-873.82728466913341</v>
          </cell>
          <cell r="BD201">
            <v>-975.35754004061528</v>
          </cell>
          <cell r="BE201">
            <v>-620.74095300323438</v>
          </cell>
          <cell r="BH201">
            <v>6.1256000615321682</v>
          </cell>
          <cell r="BI201">
            <v>-601.90037570662298</v>
          </cell>
          <cell r="BJ201">
            <v>-741.40998945880165</v>
          </cell>
          <cell r="BK201">
            <v>-1090.8437734402869</v>
          </cell>
          <cell r="BL201">
            <v>-951.72425418109469</v>
          </cell>
          <cell r="BM201">
            <v>-1099.1882504832267</v>
          </cell>
          <cell r="BN201">
            <v>-1099.1882504832267</v>
          </cell>
          <cell r="BQ201">
            <v>-154.33172444080662</v>
          </cell>
          <cell r="BR201">
            <v>0.33364219666083272</v>
          </cell>
          <cell r="BS201">
            <v>-61.152728182982742</v>
          </cell>
          <cell r="BT201">
            <v>5.4295561161453136</v>
          </cell>
          <cell r="BU201">
            <v>77.8969695119618</v>
          </cell>
          <cell r="BV201">
            <v>123.83071044261146</v>
          </cell>
          <cell r="BW201">
            <v>478.44729747999236</v>
          </cell>
          <cell r="BZ201">
            <v>-0.78267185012709917</v>
          </cell>
          <cell r="CA201">
            <v>-0.85244280637539926</v>
          </cell>
        </row>
        <row r="203">
          <cell r="Q203">
            <v>404.7786453096212</v>
          </cell>
          <cell r="R203">
            <v>265.80763936931908</v>
          </cell>
          <cell r="S203">
            <v>241.58523357122994</v>
          </cell>
          <cell r="T203">
            <v>258.14069976800113</v>
          </cell>
          <cell r="U203">
            <v>246.26153916855324</v>
          </cell>
          <cell r="V203">
            <v>254.81999630365004</v>
          </cell>
          <cell r="W203">
            <v>217.43101778686668</v>
          </cell>
          <cell r="X203">
            <v>294.67137153757579</v>
          </cell>
          <cell r="Y203">
            <v>292.82296226800003</v>
          </cell>
          <cell r="Z203">
            <v>671.79916426696855</v>
          </cell>
          <cell r="AA203">
            <v>3593.7375903045527</v>
          </cell>
          <cell r="AB203" t="e">
            <v>#VALUE!</v>
          </cell>
          <cell r="AC203" t="e">
            <v>#VALUE!</v>
          </cell>
          <cell r="AD203">
            <v>2.6715333763513591</v>
          </cell>
          <cell r="AE203">
            <v>233.55099404603934</v>
          </cell>
          <cell r="AF203">
            <v>376.67698818875624</v>
          </cell>
          <cell r="AG203">
            <v>566.83263536502761</v>
          </cell>
          <cell r="AH203">
            <v>243.77043497050661</v>
          </cell>
          <cell r="AI203">
            <v>212.5075514024339</v>
          </cell>
          <cell r="AJ203">
            <v>245.09899648454331</v>
          </cell>
          <cell r="AK203">
            <v>225.82966824904469</v>
          </cell>
          <cell r="AP203">
            <v>-82.345610499372668</v>
          </cell>
          <cell r="AQ203">
            <v>-82.263050780656215</v>
          </cell>
          <cell r="AR203">
            <v>-162.05399005540642</v>
          </cell>
          <cell r="AS203">
            <v>22.037204398812463</v>
          </cell>
          <cell r="AT203">
            <v>29.077682168796031</v>
          </cell>
          <cell r="AU203">
            <v>13.041703283457821</v>
          </cell>
          <cell r="AV203">
            <v>20.431870919508555</v>
          </cell>
          <cell r="AY203">
            <v>445.61932095476669</v>
          </cell>
          <cell r="AZ203">
            <v>850.39796626438783</v>
          </cell>
          <cell r="BA203">
            <v>1116.2056056337069</v>
          </cell>
          <cell r="BB203">
            <v>1357.7908392049369</v>
          </cell>
          <cell r="BC203">
            <v>1615.9315389729379</v>
          </cell>
          <cell r="BD203">
            <v>1862.1930781414915</v>
          </cell>
          <cell r="BE203">
            <v>2117.0130744451417</v>
          </cell>
          <cell r="BH203">
            <v>610.22798223479549</v>
          </cell>
          <cell r="BI203">
            <v>1177.0606175998232</v>
          </cell>
          <cell r="BJ203">
            <v>1420.8310525703296</v>
          </cell>
          <cell r="BK203">
            <v>1633.3386039727634</v>
          </cell>
          <cell r="BL203">
            <v>1878.4376004573069</v>
          </cell>
          <cell r="BM203">
            <v>2104.2672687063514</v>
          </cell>
          <cell r="BN203">
            <v>2104.2672687063514</v>
          </cell>
          <cell r="BQ203">
            <v>-164.60866128002888</v>
          </cell>
          <cell r="BR203">
            <v>-326.66265133543533</v>
          </cell>
          <cell r="BS203">
            <v>-304.62544693662289</v>
          </cell>
          <cell r="BT203">
            <v>-275.54776476782672</v>
          </cell>
          <cell r="BU203">
            <v>-262.5060614843689</v>
          </cell>
          <cell r="BV203">
            <v>-242.07419056485992</v>
          </cell>
          <cell r="BW203">
            <v>12.745805738790295</v>
          </cell>
          <cell r="BZ203">
            <v>1.4473616805929372</v>
          </cell>
          <cell r="CA203">
            <v>1.6824837789940452</v>
          </cell>
        </row>
        <row r="205">
          <cell r="Q205">
            <v>1967.561798502649</v>
          </cell>
          <cell r="R205">
            <v>1601.3593586210206</v>
          </cell>
          <cell r="S205">
            <v>1700.632725426872</v>
          </cell>
          <cell r="T205">
            <v>1417.4514927429736</v>
          </cell>
          <cell r="U205">
            <v>1843.8241934066289</v>
          </cell>
          <cell r="V205">
            <v>1413.4552901216946</v>
          </cell>
          <cell r="W205">
            <v>1993.6851469276467</v>
          </cell>
          <cell r="X205">
            <v>1442.8363761355058</v>
          </cell>
          <cell r="Y205">
            <v>1619.0656806351003</v>
          </cell>
          <cell r="Z205">
            <v>2116.219692815831</v>
          </cell>
          <cell r="AA205">
            <v>19767.110563321941</v>
          </cell>
          <cell r="AB205" t="e">
            <v>#VALUE!</v>
          </cell>
          <cell r="AC205" t="e">
            <v>#VALUE!</v>
          </cell>
          <cell r="AD205">
            <v>17.277752056100546</v>
          </cell>
          <cell r="AE205">
            <v>1302.3073577677512</v>
          </cell>
          <cell r="AF205">
            <v>1408.2547076321514</v>
          </cell>
          <cell r="AG205">
            <v>2257.467780242016</v>
          </cell>
          <cell r="AH205">
            <v>1602.550304772906</v>
          </cell>
          <cell r="AI205">
            <v>1586.9993259246439</v>
          </cell>
          <cell r="AJ205">
            <v>1424.4919971241065</v>
          </cell>
          <cell r="AK205">
            <v>1760.1468281597852</v>
          </cell>
          <cell r="AP205">
            <v>-10.981333217537895</v>
          </cell>
          <cell r="AQ205">
            <v>-48.561924196343853</v>
          </cell>
          <cell r="AR205">
            <v>-289.90598173936701</v>
          </cell>
          <cell r="AS205">
            <v>-1.1909461518853277</v>
          </cell>
          <cell r="AT205">
            <v>113.63339950222803</v>
          </cell>
          <cell r="AU205">
            <v>-7.0405043811329051</v>
          </cell>
          <cell r="AV205">
            <v>83.677365246843692</v>
          </cell>
          <cell r="AY205">
            <v>2651.0188079860209</v>
          </cell>
          <cell r="AZ205">
            <v>4618.5806064886692</v>
          </cell>
          <cell r="BA205">
            <v>6219.939965109691</v>
          </cell>
          <cell r="BB205">
            <v>7920.5726905365627</v>
          </cell>
          <cell r="BC205">
            <v>9338.0241832795364</v>
          </cell>
          <cell r="BD205">
            <v>11181.848376686165</v>
          </cell>
          <cell r="BE205">
            <v>12595.303666807858</v>
          </cell>
          <cell r="BH205">
            <v>2710.5620653999026</v>
          </cell>
          <cell r="BI205">
            <v>4968.0298456419187</v>
          </cell>
          <cell r="BJ205">
            <v>6570.5801504148239</v>
          </cell>
          <cell r="BK205">
            <v>8157.5794763394679</v>
          </cell>
          <cell r="BL205">
            <v>9582.0714734635749</v>
          </cell>
          <cell r="BM205">
            <v>11342.218301623359</v>
          </cell>
          <cell r="BN205">
            <v>11342.218301623359</v>
          </cell>
          <cell r="BQ205">
            <v>-59.543257413881875</v>
          </cell>
          <cell r="BR205">
            <v>-349.44923915324841</v>
          </cell>
          <cell r="BS205">
            <v>-350.64018530513346</v>
          </cell>
          <cell r="BT205">
            <v>-237.00678580290509</v>
          </cell>
          <cell r="BU205">
            <v>-244.04729018403773</v>
          </cell>
          <cell r="BV205">
            <v>-160.36992493719481</v>
          </cell>
          <cell r="BW205">
            <v>1253.0853651844991</v>
          </cell>
          <cell r="BZ205">
            <v>8.363905307473118</v>
          </cell>
          <cell r="CA205">
            <v>8.5824942065359018</v>
          </cell>
        </row>
        <row r="207">
          <cell r="Q207">
            <v>-858.13925444030838</v>
          </cell>
          <cell r="R207">
            <v>-466.80362350114206</v>
          </cell>
          <cell r="S207">
            <v>-524.43673325358691</v>
          </cell>
          <cell r="T207">
            <v>-46.553767112991636</v>
          </cell>
          <cell r="U207">
            <v>-347.79179454003634</v>
          </cell>
          <cell r="V207">
            <v>99.796590733730909</v>
          </cell>
          <cell r="W207">
            <v>-710.13268822968212</v>
          </cell>
          <cell r="X207">
            <v>-115.15712396569506</v>
          </cell>
          <cell r="Y207">
            <v>-679.57307276283018</v>
          </cell>
          <cell r="Z207">
            <v>-692.65756993725586</v>
          </cell>
          <cell r="AA207">
            <v>-6181.8932052891578</v>
          </cell>
          <cell r="AB207" t="e">
            <v>#VALUE!</v>
          </cell>
          <cell r="AC207" t="e">
            <v>#VALUE!</v>
          </cell>
          <cell r="AD207">
            <v>-5.1909270283301936</v>
          </cell>
          <cell r="AE207">
            <v>-575.97150737537959</v>
          </cell>
          <cell r="AF207">
            <v>29.867994310949371</v>
          </cell>
          <cell r="AG207">
            <v>-1232.857480242016</v>
          </cell>
          <cell r="AH207">
            <v>-383.28004872268616</v>
          </cell>
          <cell r="AI207">
            <v>-561.94133538391907</v>
          </cell>
          <cell r="AJ207">
            <v>-105.97947722535082</v>
          </cell>
          <cell r="AK207">
            <v>-373.29366455117611</v>
          </cell>
          <cell r="AP207">
            <v>24.355469250283022</v>
          </cell>
          <cell r="AQ207">
            <v>-72.077401519894238</v>
          </cell>
          <cell r="AR207">
            <v>374.7182258017076</v>
          </cell>
          <cell r="AS207">
            <v>-83.523574778455895</v>
          </cell>
          <cell r="AT207">
            <v>37.50460213033216</v>
          </cell>
          <cell r="AU207">
            <v>59.425710112359184</v>
          </cell>
          <cell r="AV207">
            <v>25.501870011139772</v>
          </cell>
          <cell r="AY207">
            <v>-593.82544533404143</v>
          </cell>
          <cell r="AZ207">
            <v>-1451.9646997743489</v>
          </cell>
          <cell r="BA207">
            <v>-1918.7683232754916</v>
          </cell>
          <cell r="BB207">
            <v>-2443.2050565290774</v>
          </cell>
          <cell r="BC207">
            <v>-2489.7588236420706</v>
          </cell>
          <cell r="BD207">
            <v>-2837.550618182107</v>
          </cell>
          <cell r="BE207">
            <v>-2737.7540274483763</v>
          </cell>
          <cell r="BH207">
            <v>-604.10238217326332</v>
          </cell>
          <cell r="BI207">
            <v>-1778.9609933064467</v>
          </cell>
          <cell r="BJ207">
            <v>-2162.2410420291317</v>
          </cell>
          <cell r="BK207">
            <v>-2724.1823774130507</v>
          </cell>
          <cell r="BL207">
            <v>-2830.1618546384016</v>
          </cell>
          <cell r="BM207">
            <v>-3203.4555191895788</v>
          </cell>
          <cell r="BN207">
            <v>-3203.4555191895788</v>
          </cell>
          <cell r="BQ207">
            <v>10.276936839222273</v>
          </cell>
          <cell r="BR207">
            <v>326.99629353209616</v>
          </cell>
          <cell r="BS207">
            <v>243.47271875364015</v>
          </cell>
          <cell r="BT207">
            <v>280.97732088397203</v>
          </cell>
          <cell r="BU207">
            <v>340.4030309963307</v>
          </cell>
          <cell r="BV207">
            <v>365.90490100747184</v>
          </cell>
          <cell r="BW207">
            <v>465.70149174120252</v>
          </cell>
          <cell r="BZ207">
            <v>-2.2300335307200356</v>
          </cell>
          <cell r="CA207">
            <v>-2.5349265853694445</v>
          </cell>
        </row>
        <row r="209">
          <cell r="Q209">
            <v>40.036821937128892</v>
          </cell>
          <cell r="R209">
            <v>25.893005499405454</v>
          </cell>
          <cell r="S209">
            <v>5.5265848677800014</v>
          </cell>
          <cell r="T209">
            <v>1.5822323980600004</v>
          </cell>
          <cell r="U209">
            <v>4.3351867676299989</v>
          </cell>
          <cell r="V209">
            <v>31.716771812076669</v>
          </cell>
          <cell r="W209">
            <v>30.122478628093333</v>
          </cell>
          <cell r="X209">
            <v>5.2764389490909096</v>
          </cell>
          <cell r="Y209">
            <v>-1.8040880479999979</v>
          </cell>
          <cell r="Z209">
            <v>-2.3055015394444442</v>
          </cell>
          <cell r="AA209">
            <v>196.03832182802412</v>
          </cell>
          <cell r="AB209">
            <v>0.13664361298893576</v>
          </cell>
          <cell r="AC209">
            <v>4.6182777401568315E-2</v>
          </cell>
          <cell r="AD209">
            <v>0.18282639039050408</v>
          </cell>
          <cell r="AE209">
            <v>14.874000000000001</v>
          </cell>
          <cell r="AF209">
            <v>35.719349956987656</v>
          </cell>
          <cell r="AG209">
            <v>45.633769106525087</v>
          </cell>
          <cell r="AH209">
            <v>29.007659191067077</v>
          </cell>
          <cell r="AI209">
            <v>13.842499999999999</v>
          </cell>
          <cell r="AJ209">
            <v>18.993415301163697</v>
          </cell>
          <cell r="AK209">
            <v>10.192499999999999</v>
          </cell>
          <cell r="AP209">
            <v>-3.6613825587766673</v>
          </cell>
          <cell r="AQ209">
            <v>8.7264231579923432</v>
          </cell>
          <cell r="AR209">
            <v>-5.596947169396195</v>
          </cell>
          <cell r="AS209">
            <v>-3.1146536916616228</v>
          </cell>
          <cell r="AT209">
            <v>-8.3159151322199989</v>
          </cell>
          <cell r="AU209">
            <v>-17.411182903103697</v>
          </cell>
          <cell r="AV209">
            <v>-5.8573132323700001</v>
          </cell>
          <cell r="AY209">
            <v>55.658390556203337</v>
          </cell>
          <cell r="AZ209">
            <v>95.695212493332235</v>
          </cell>
          <cell r="BA209">
            <v>121.58821799273768</v>
          </cell>
          <cell r="BB209">
            <v>127.11480286051768</v>
          </cell>
          <cell r="BC209">
            <v>128.69703525857767</v>
          </cell>
          <cell r="BD209">
            <v>133.03222202620768</v>
          </cell>
          <cell r="BE209">
            <v>164.74899383828435</v>
          </cell>
          <cell r="BH209">
            <v>50.593349956987652</v>
          </cell>
          <cell r="BI209">
            <v>96.227119063512731</v>
          </cell>
          <cell r="BJ209">
            <v>125.23477825457981</v>
          </cell>
          <cell r="BK209">
            <v>139.07727825457982</v>
          </cell>
          <cell r="BL209">
            <v>158.07069355574353</v>
          </cell>
          <cell r="BM209">
            <v>168.26319355574353</v>
          </cell>
          <cell r="BN209">
            <v>168.26319355574353</v>
          </cell>
          <cell r="BQ209">
            <v>5.0650405992156795</v>
          </cell>
          <cell r="BR209">
            <v>-0.53190657018050835</v>
          </cell>
          <cell r="BS209">
            <v>-3.6465602618421329</v>
          </cell>
          <cell r="BT209">
            <v>-11.962475394062128</v>
          </cell>
          <cell r="BU209">
            <v>-29.373658297165818</v>
          </cell>
          <cell r="BV209">
            <v>-35.23097152953585</v>
          </cell>
          <cell r="BW209">
            <v>-3.5141997174591779</v>
          </cell>
          <cell r="BZ209">
            <v>0.11527168864936856</v>
          </cell>
          <cell r="CA209">
            <v>0.14158116180017424</v>
          </cell>
        </row>
        <row r="211">
          <cell r="Q211">
            <v>-898.17607637743731</v>
          </cell>
          <cell r="R211">
            <v>-492.69662900054749</v>
          </cell>
          <cell r="S211">
            <v>-529.96331812136691</v>
          </cell>
          <cell r="T211">
            <v>-48.135999511051637</v>
          </cell>
          <cell r="U211">
            <v>-352.12698130766631</v>
          </cell>
          <cell r="V211">
            <v>68.079818921654237</v>
          </cell>
          <cell r="W211">
            <v>-740.25516685777541</v>
          </cell>
          <cell r="X211">
            <v>-120.43356291478597</v>
          </cell>
          <cell r="Y211">
            <v>-677.76898471483014</v>
          </cell>
          <cell r="Z211">
            <v>-690.35206839781142</v>
          </cell>
          <cell r="AA211">
            <v>-6377.9315271171818</v>
          </cell>
          <cell r="AB211" t="e">
            <v>#VALUE!</v>
          </cell>
          <cell r="AC211" t="e">
            <v>#VALUE!</v>
          </cell>
          <cell r="AD211">
            <v>-5.3737534187206979</v>
          </cell>
          <cell r="AE211">
            <v>-590.84550737537961</v>
          </cell>
          <cell r="AF211">
            <v>-5.8513556460382858</v>
          </cell>
          <cell r="AG211">
            <v>-1278.491249348541</v>
          </cell>
          <cell r="AH211">
            <v>-412.28770791375325</v>
          </cell>
          <cell r="AI211">
            <v>-575.78383538391904</v>
          </cell>
          <cell r="AJ211">
            <v>-124.97289252651451</v>
          </cell>
          <cell r="AK211">
            <v>-383.4861645511761</v>
          </cell>
          <cell r="AP211">
            <v>28.016851809059744</v>
          </cell>
          <cell r="AQ211">
            <v>-80.803824677886581</v>
          </cell>
          <cell r="AR211">
            <v>380.31517297110372</v>
          </cell>
          <cell r="AS211">
            <v>-80.408921086794237</v>
          </cell>
          <cell r="AT211">
            <v>45.82051726255213</v>
          </cell>
          <cell r="AU211">
            <v>76.836893015462877</v>
          </cell>
          <cell r="AV211">
            <v>31.35918324350979</v>
          </cell>
          <cell r="AY211">
            <v>-649.48383589024479</v>
          </cell>
          <cell r="AZ211">
            <v>-1547.6599122676812</v>
          </cell>
          <cell r="BA211">
            <v>-2040.3565412682294</v>
          </cell>
          <cell r="BB211">
            <v>-2570.319859389595</v>
          </cell>
          <cell r="BC211">
            <v>-2618.4558589006483</v>
          </cell>
          <cell r="BD211">
            <v>-2970.5828402083148</v>
          </cell>
          <cell r="BE211">
            <v>-2902.5030212866604</v>
          </cell>
          <cell r="BH211">
            <v>-654.69573213025092</v>
          </cell>
          <cell r="BI211">
            <v>-1875.1881123699593</v>
          </cell>
          <cell r="BJ211">
            <v>-2287.4758202837115</v>
          </cell>
          <cell r="BK211">
            <v>-2863.2596556676308</v>
          </cell>
          <cell r="BL211">
            <v>-2988.2325481941452</v>
          </cell>
          <cell r="BM211">
            <v>-3371.7187127453221</v>
          </cell>
          <cell r="BN211">
            <v>-3371.7187127453221</v>
          </cell>
          <cell r="BQ211">
            <v>5.2118962400065936</v>
          </cell>
          <cell r="BR211">
            <v>327.52820010227668</v>
          </cell>
          <cell r="BS211">
            <v>247.11927901548228</v>
          </cell>
          <cell r="BT211">
            <v>292.93979627803418</v>
          </cell>
          <cell r="BU211">
            <v>369.77668929349653</v>
          </cell>
          <cell r="BV211">
            <v>401.13587253700734</v>
          </cell>
          <cell r="BW211">
            <v>469.21569145866169</v>
          </cell>
          <cell r="BZ211">
            <v>-2.3453052193694042</v>
          </cell>
          <cell r="CA211">
            <v>-2.6765077471696186</v>
          </cell>
        </row>
        <row r="213">
          <cell r="Q213">
            <v>890.21048852006777</v>
          </cell>
          <cell r="R213">
            <v>489.17203684915734</v>
          </cell>
          <cell r="S213">
            <v>526.4204178422068</v>
          </cell>
          <cell r="T213">
            <v>43.394175336371745</v>
          </cell>
          <cell r="U213">
            <v>349.40508194797616</v>
          </cell>
          <cell r="V213">
            <v>-71.192121544294196</v>
          </cell>
          <cell r="W213">
            <v>731.83657163718533</v>
          </cell>
          <cell r="X213">
            <v>67.723031706633833</v>
          </cell>
          <cell r="Y213">
            <v>525.49327769146953</v>
          </cell>
          <cell r="Z213">
            <v>602.33735328808928</v>
          </cell>
          <cell r="AA213">
            <v>4794.4480445924892</v>
          </cell>
          <cell r="AB213" t="e">
            <v>#REF!</v>
          </cell>
          <cell r="AC213" t="e">
            <v>#VALUE!</v>
          </cell>
          <cell r="AD213" t="e">
            <v>#REF!</v>
          </cell>
          <cell r="AE213">
            <v>590.84550737537973</v>
          </cell>
          <cell r="AF213">
            <v>5.8513556460382006</v>
          </cell>
          <cell r="AG213">
            <v>1278.4912493485408</v>
          </cell>
          <cell r="AH213">
            <v>412.28770791375325</v>
          </cell>
          <cell r="AI213">
            <v>575.78383538391915</v>
          </cell>
          <cell r="AJ213">
            <v>124.97289252651456</v>
          </cell>
          <cell r="AK213">
            <v>383.48616455117605</v>
          </cell>
          <cell r="AP213">
            <v>-31.100615840510159</v>
          </cell>
          <cell r="AQ213">
            <v>74.051484136716454</v>
          </cell>
          <cell r="AR213">
            <v>-388.28076082847303</v>
          </cell>
          <cell r="AS213">
            <v>76.884328935404085</v>
          </cell>
          <cell r="AT213">
            <v>-49.363417541712352</v>
          </cell>
          <cell r="AU213">
            <v>-81.578717190142811</v>
          </cell>
          <cell r="AV213">
            <v>-34.081082603199889</v>
          </cell>
          <cell r="AY213">
            <v>846.91361491698945</v>
          </cell>
          <cell r="AZ213">
            <v>1529.8582198376919</v>
          </cell>
          <cell r="BA213">
            <v>2019.030256686849</v>
          </cell>
          <cell r="BB213">
            <v>2545.450674529056</v>
          </cell>
          <cell r="BC213">
            <v>2588.8448498654279</v>
          </cell>
          <cell r="BD213">
            <v>2938.2499318134041</v>
          </cell>
          <cell r="BE213">
            <v>2867.0578102691097</v>
          </cell>
          <cell r="BH213">
            <v>1958.1032157369573</v>
          </cell>
          <cell r="BI213">
            <v>1875.1881123699591</v>
          </cell>
          <cell r="BJ213">
            <v>2287.475820283712</v>
          </cell>
          <cell r="BK213">
            <v>2863.2596556676313</v>
          </cell>
          <cell r="BL213">
            <v>2988.2325481941457</v>
          </cell>
          <cell r="BM213">
            <v>3371.7187127453217</v>
          </cell>
          <cell r="BN213">
            <v>3371.7187127453217</v>
          </cell>
          <cell r="BQ213">
            <v>-1111.1896008199676</v>
          </cell>
          <cell r="BR213">
            <v>-345.32989253226719</v>
          </cell>
          <cell r="BS213">
            <v>-268.44556359686328</v>
          </cell>
          <cell r="BT213">
            <v>-317.80898113857529</v>
          </cell>
          <cell r="BU213">
            <v>-399.38769832871822</v>
          </cell>
          <cell r="BV213">
            <v>-433.46878093191754</v>
          </cell>
          <cell r="BW213">
            <v>-504.66090247621196</v>
          </cell>
          <cell r="BZ213">
            <v>2.3187831553044198</v>
          </cell>
          <cell r="CA213">
            <v>2.6765077471696195</v>
          </cell>
        </row>
        <row r="215">
          <cell r="Q215">
            <v>2.9894620952923319</v>
          </cell>
          <cell r="R215">
            <v>-164.77816799706926</v>
          </cell>
          <cell r="S215">
            <v>-295.41200307049195</v>
          </cell>
          <cell r="T215">
            <v>1.1693489214799122</v>
          </cell>
          <cell r="U215">
            <v>-10.156778040254203</v>
          </cell>
          <cell r="V215">
            <v>2.7434353768728386</v>
          </cell>
          <cell r="W215">
            <v>-93.031746413190135</v>
          </cell>
          <cell r="X215">
            <v>43.998957597113261</v>
          </cell>
          <cell r="Y215">
            <v>24.711978947638865</v>
          </cell>
          <cell r="Z215">
            <v>189.83435812515449</v>
          </cell>
          <cell r="AA215">
            <v>759.39219859510604</v>
          </cell>
          <cell r="AB215">
            <v>0.59382894509799877</v>
          </cell>
          <cell r="AC215" t="e">
            <v>#VALUE!</v>
          </cell>
          <cell r="AD215">
            <v>0.90598130732779336</v>
          </cell>
          <cell r="AE215">
            <v>34.883341659996759</v>
          </cell>
          <cell r="AF215">
            <v>828.78595952418698</v>
          </cell>
          <cell r="AG215">
            <v>36.778636096465263</v>
          </cell>
          <cell r="AH215">
            <v>-103.89689032556608</v>
          </cell>
          <cell r="AI215">
            <v>-242.52994766108284</v>
          </cell>
          <cell r="AJ215">
            <v>52.087356112903294</v>
          </cell>
          <cell r="AK215">
            <v>40.920096609244311</v>
          </cell>
          <cell r="AP215">
            <v>-20.444387593865255</v>
          </cell>
          <cell r="AQ215">
            <v>214.09843946224112</v>
          </cell>
          <cell r="AR215">
            <v>-33.789174001172931</v>
          </cell>
          <cell r="AS215">
            <v>-60.881277671503184</v>
          </cell>
          <cell r="AT215">
            <v>-52.882055409409105</v>
          </cell>
          <cell r="AU215">
            <v>-50.918007191423385</v>
          </cell>
          <cell r="AV215">
            <v>-51.076874649498514</v>
          </cell>
          <cell r="AY215">
            <v>1057.3233530525597</v>
          </cell>
          <cell r="AZ215">
            <v>1060.3128151478522</v>
          </cell>
          <cell r="BA215">
            <v>895.53464715078269</v>
          </cell>
          <cell r="BB215">
            <v>600.12264408029068</v>
          </cell>
          <cell r="BC215">
            <v>601.29199300177049</v>
          </cell>
          <cell r="BD215">
            <v>591.13521496151668</v>
          </cell>
          <cell r="BE215">
            <v>593.87865033838955</v>
          </cell>
          <cell r="BH215">
            <v>863.66930118418372</v>
          </cell>
          <cell r="BI215">
            <v>900.44793728064883</v>
          </cell>
          <cell r="BJ215">
            <v>796.55104695508282</v>
          </cell>
          <cell r="BK215">
            <v>554.0210992939999</v>
          </cell>
          <cell r="BL215">
            <v>606.10845540690343</v>
          </cell>
          <cell r="BM215">
            <v>647.02855201614761</v>
          </cell>
          <cell r="BN215">
            <v>647.02855201614761</v>
          </cell>
          <cell r="BQ215">
            <v>193.65405186837592</v>
          </cell>
          <cell r="BR215">
            <v>159.86487786720298</v>
          </cell>
          <cell r="BS215">
            <v>98.983600195699808</v>
          </cell>
          <cell r="BT215">
            <v>46.101544786290731</v>
          </cell>
          <cell r="BU215">
            <v>-4.8164624051326967</v>
          </cell>
          <cell r="BV215">
            <v>-55.893337054630933</v>
          </cell>
          <cell r="BW215">
            <v>-53.149901677758066</v>
          </cell>
          <cell r="BZ215">
            <v>0.53856674526648618</v>
          </cell>
          <cell r="CA215">
            <v>0.54288076659293216</v>
          </cell>
        </row>
        <row r="216">
          <cell r="Q216">
            <v>50.937557258403459</v>
          </cell>
          <cell r="R216">
            <v>37.39597355783981</v>
          </cell>
          <cell r="S216">
            <v>28.940566820708035</v>
          </cell>
          <cell r="T216">
            <v>30.712036930479918</v>
          </cell>
          <cell r="U216">
            <v>35.931942268301334</v>
          </cell>
          <cell r="V216">
            <v>84.686021780539505</v>
          </cell>
          <cell r="W216">
            <v>19.657021299809866</v>
          </cell>
          <cell r="X216">
            <v>156.90923406822435</v>
          </cell>
          <cell r="Y216">
            <v>37.102043533638863</v>
          </cell>
          <cell r="Z216">
            <v>219.22892079860355</v>
          </cell>
          <cell r="AA216">
            <v>1857.9286864009418</v>
          </cell>
          <cell r="AB216">
            <v>1.3273924406620223</v>
          </cell>
          <cell r="AC216">
            <v>0.31215236222979464</v>
          </cell>
          <cell r="AD216">
            <v>1.6395448028918169</v>
          </cell>
          <cell r="AE216">
            <v>60.376594117647059</v>
          </cell>
          <cell r="AF216">
            <v>907.19443251295115</v>
          </cell>
          <cell r="AG216">
            <v>88.734204559688919</v>
          </cell>
          <cell r="AH216">
            <v>42.168021793740976</v>
          </cell>
          <cell r="AI216">
            <v>57.148968347815327</v>
          </cell>
          <cell r="AJ216">
            <v>74.831563446766765</v>
          </cell>
          <cell r="AK216">
            <v>92.394756404912712</v>
          </cell>
          <cell r="AP216">
            <v>-21.052551138182217</v>
          </cell>
          <cell r="AQ216">
            <v>209.90889259197706</v>
          </cell>
          <cell r="AR216">
            <v>-37.796647301285461</v>
          </cell>
          <cell r="AS216">
            <v>-4.7720482359011669</v>
          </cell>
          <cell r="AT216">
            <v>-28.208401527107291</v>
          </cell>
          <cell r="AU216">
            <v>-44.119526516286847</v>
          </cell>
          <cell r="AV216">
            <v>-56.462814136611378</v>
          </cell>
          <cell r="AY216">
            <v>1156.427368084393</v>
          </cell>
          <cell r="AZ216">
            <v>1207.3649253427966</v>
          </cell>
          <cell r="BA216">
            <v>1244.7608989006362</v>
          </cell>
          <cell r="BB216">
            <v>1273.7014657213442</v>
          </cell>
          <cell r="BC216">
            <v>1304.413502651824</v>
          </cell>
          <cell r="BD216">
            <v>1340.3454449201256</v>
          </cell>
          <cell r="BE216">
            <v>1425.0314667006651</v>
          </cell>
          <cell r="BH216">
            <v>967.57102663059823</v>
          </cell>
          <cell r="BI216">
            <v>1056.305231190287</v>
          </cell>
          <cell r="BJ216">
            <v>1098.473252984028</v>
          </cell>
          <cell r="BK216">
            <v>1155.6222213318433</v>
          </cell>
          <cell r="BL216">
            <v>1230.4537847786103</v>
          </cell>
          <cell r="BM216">
            <v>1322.8485411835227</v>
          </cell>
          <cell r="BN216">
            <v>1322.8485411835227</v>
          </cell>
          <cell r="BQ216">
            <v>188.85634145379476</v>
          </cell>
          <cell r="BR216">
            <v>151.05969415250931</v>
          </cell>
          <cell r="BS216">
            <v>146.28764591660814</v>
          </cell>
          <cell r="BT216">
            <v>118.07924438950084</v>
          </cell>
          <cell r="BU216">
            <v>73.959717873214018</v>
          </cell>
          <cell r="BV216">
            <v>17.496903736602917</v>
          </cell>
          <cell r="BW216">
            <v>102.18292551714239</v>
          </cell>
          <cell r="BZ216">
            <v>1.1683404116155947</v>
          </cell>
          <cell r="CA216">
            <v>1.1020959829529851</v>
          </cell>
        </row>
        <row r="217">
          <cell r="Q217">
            <v>47.948095163111127</v>
          </cell>
          <cell r="R217">
            <v>202.17414155490908</v>
          </cell>
          <cell r="S217">
            <v>324.35256989120001</v>
          </cell>
          <cell r="T217">
            <v>29.542688009000006</v>
          </cell>
          <cell r="U217">
            <v>46.088720308555537</v>
          </cell>
          <cell r="V217">
            <v>81.942586403666667</v>
          </cell>
          <cell r="W217">
            <v>112.688767713</v>
          </cell>
          <cell r="X217">
            <v>112.91027647111109</v>
          </cell>
          <cell r="Y217">
            <v>12.390064585999998</v>
          </cell>
          <cell r="Z217">
            <v>29.394562673449055</v>
          </cell>
          <cell r="AA217">
            <v>1098.5364878058358</v>
          </cell>
          <cell r="AB217">
            <v>0.73356349556402356</v>
          </cell>
          <cell r="AC217" t="str">
            <v xml:space="preserve"> </v>
          </cell>
          <cell r="AD217">
            <v>0.73356349556402356</v>
          </cell>
          <cell r="AE217">
            <v>25.493252457650296</v>
          </cell>
          <cell r="AF217">
            <v>78.408472988764188</v>
          </cell>
          <cell r="AG217">
            <v>51.955568463223656</v>
          </cell>
          <cell r="AH217">
            <v>146.06491211930705</v>
          </cell>
          <cell r="AI217">
            <v>299.67891600889817</v>
          </cell>
          <cell r="AJ217">
            <v>22.744207333863471</v>
          </cell>
          <cell r="AK217">
            <v>51.474659795668401</v>
          </cell>
          <cell r="AP217">
            <v>-0.60816354431695885</v>
          </cell>
          <cell r="AQ217">
            <v>-4.1895468702641807</v>
          </cell>
          <cell r="AR217">
            <v>-4.0074733001125296</v>
          </cell>
          <cell r="AS217">
            <v>56.109229435602032</v>
          </cell>
          <cell r="AT217">
            <v>24.673653882301835</v>
          </cell>
          <cell r="AU217">
            <v>6.7984806751365348</v>
          </cell>
          <cell r="AV217">
            <v>-5.3859394871128643</v>
          </cell>
          <cell r="AY217">
            <v>99.104015031833342</v>
          </cell>
          <cell r="AZ217">
            <v>147.05211019494448</v>
          </cell>
          <cell r="BA217">
            <v>349.22625174985353</v>
          </cell>
          <cell r="BB217">
            <v>673.57882164105354</v>
          </cell>
          <cell r="BC217">
            <v>703.12150965005355</v>
          </cell>
          <cell r="BD217">
            <v>749.21022995860903</v>
          </cell>
          <cell r="BE217">
            <v>831.15281636227564</v>
          </cell>
          <cell r="BH217">
            <v>103.90172544641449</v>
          </cell>
          <cell r="BI217">
            <v>155.85729390963814</v>
          </cell>
          <cell r="BJ217">
            <v>301.9222060289452</v>
          </cell>
          <cell r="BK217">
            <v>601.60112203784342</v>
          </cell>
          <cell r="BL217">
            <v>624.34532937170684</v>
          </cell>
          <cell r="BM217">
            <v>675.8199891673753</v>
          </cell>
          <cell r="BN217">
            <v>675.8199891673753</v>
          </cell>
          <cell r="BQ217">
            <v>-4.7977104145811467</v>
          </cell>
          <cell r="BR217">
            <v>-8.8051837146936691</v>
          </cell>
          <cell r="BS217">
            <v>47.304045720908334</v>
          </cell>
          <cell r="BT217">
            <v>71.977699603210112</v>
          </cell>
          <cell r="BU217">
            <v>78.776180278346715</v>
          </cell>
          <cell r="BV217">
            <v>73.390240791233737</v>
          </cell>
          <cell r="BW217">
            <v>155.33282719490035</v>
          </cell>
          <cell r="BZ217">
            <v>0.6297736663491087</v>
          </cell>
          <cell r="CA217">
            <v>0.55921521636005278</v>
          </cell>
        </row>
        <row r="219">
          <cell r="Q219">
            <v>206.27681502049001</v>
          </cell>
          <cell r="R219">
            <v>639.88448619985002</v>
          </cell>
          <cell r="S219">
            <v>652.53199717977998</v>
          </cell>
          <cell r="T219">
            <v>248.23939259432001</v>
          </cell>
          <cell r="U219">
            <v>304.01528822100011</v>
          </cell>
          <cell r="V219">
            <v>420.99438568722007</v>
          </cell>
          <cell r="W219">
            <v>46.367790962989829</v>
          </cell>
          <cell r="X219">
            <v>583.99450135899986</v>
          </cell>
          <cell r="Y219">
            <v>70.188505643999989</v>
          </cell>
          <cell r="Z219">
            <v>-202.6288738400001</v>
          </cell>
          <cell r="AA219">
            <v>4055.4105103676493</v>
          </cell>
          <cell r="AB219" t="e">
            <v>#REF!</v>
          </cell>
          <cell r="AC219" t="e">
            <v>#REF!</v>
          </cell>
          <cell r="AD219" t="e">
            <v>#REF!</v>
          </cell>
          <cell r="AE219">
            <v>257.41269150581837</v>
          </cell>
          <cell r="AF219">
            <v>166.61080914380179</v>
          </cell>
          <cell r="AG219">
            <v>202.07436370859196</v>
          </cell>
          <cell r="AH219">
            <v>577.5588673884979</v>
          </cell>
          <cell r="AI219">
            <v>367.08218172257608</v>
          </cell>
          <cell r="AJ219">
            <v>346.06187568583243</v>
          </cell>
          <cell r="AK219">
            <v>117.1763798686485</v>
          </cell>
          <cell r="AP219">
            <v>602.54650179418172</v>
          </cell>
          <cell r="AQ219">
            <v>58.97621889519823</v>
          </cell>
          <cell r="AR219">
            <v>4.2024513118980451</v>
          </cell>
          <cell r="AS219">
            <v>62.325618811352115</v>
          </cell>
          <cell r="AT219">
            <v>285.4498154572039</v>
          </cell>
          <cell r="AU219">
            <v>-97.822483091512424</v>
          </cell>
          <cell r="AV219">
            <v>186.83890835235161</v>
          </cell>
          <cell r="AY219">
            <v>1085.5462213389999</v>
          </cell>
          <cell r="AZ219">
            <v>1291.8230363594898</v>
          </cell>
          <cell r="BA219">
            <v>1931.7075225593398</v>
          </cell>
          <cell r="BB219">
            <v>2584.2395197391197</v>
          </cell>
          <cell r="BC219">
            <v>2832.4789123334403</v>
          </cell>
          <cell r="BD219">
            <v>3136.4942005544403</v>
          </cell>
          <cell r="BE219">
            <v>3557.4885862416604</v>
          </cell>
          <cell r="BH219">
            <v>424.02350064962013</v>
          </cell>
          <cell r="BI219">
            <v>626.09786435821229</v>
          </cell>
          <cell r="BJ219">
            <v>1203.6567317467102</v>
          </cell>
          <cell r="BK219">
            <v>1570.7389134692862</v>
          </cell>
          <cell r="BL219">
            <v>1916.8007891551183</v>
          </cell>
          <cell r="BM219">
            <v>2033.9771690237667</v>
          </cell>
          <cell r="BN219">
            <v>2033.9771690237667</v>
          </cell>
          <cell r="BQ219">
            <v>661.52272068937975</v>
          </cell>
          <cell r="BR219">
            <v>665.72517200127766</v>
          </cell>
          <cell r="BS219">
            <v>728.05079081262954</v>
          </cell>
          <cell r="BT219">
            <v>1013.5006062698337</v>
          </cell>
          <cell r="BU219">
            <v>915.67812317832113</v>
          </cell>
          <cell r="BV219">
            <v>1102.5170315306736</v>
          </cell>
          <cell r="BW219">
            <v>1523.5114172178937</v>
          </cell>
          <cell r="BZ219">
            <v>2.5370019335130012</v>
          </cell>
          <cell r="CA219">
            <v>1.7168450176526209</v>
          </cell>
        </row>
        <row r="220">
          <cell r="Q220">
            <v>462.70712472049001</v>
          </cell>
          <cell r="R220">
            <v>1088.91101183302</v>
          </cell>
          <cell r="S220">
            <v>927.42099089452995</v>
          </cell>
          <cell r="T220">
            <v>395.50859826532002</v>
          </cell>
          <cell r="U220">
            <v>828.39575822100005</v>
          </cell>
          <cell r="V220">
            <v>692.66227908200005</v>
          </cell>
          <cell r="W220">
            <v>559.36255331399991</v>
          </cell>
          <cell r="X220">
            <v>641.7194013589999</v>
          </cell>
          <cell r="Y220">
            <v>155.74210564399999</v>
          </cell>
          <cell r="Z220">
            <v>149.57612615999989</v>
          </cell>
          <cell r="AA220">
            <v>7196.4493439323596</v>
          </cell>
          <cell r="AB220" t="e">
            <v>#REF!</v>
          </cell>
          <cell r="AC220" t="e">
            <v>#REF!</v>
          </cell>
          <cell r="AD220" t="e">
            <v>#REF!</v>
          </cell>
          <cell r="AE220">
            <v>396.71800000000002</v>
          </cell>
          <cell r="AF220">
            <v>230.15110914380179</v>
          </cell>
          <cell r="AG220">
            <v>437.34327619978995</v>
          </cell>
          <cell r="AH220">
            <v>997.21158021495796</v>
          </cell>
          <cell r="AI220">
            <v>670.7728257158501</v>
          </cell>
          <cell r="AJ220">
            <v>511.91857889883244</v>
          </cell>
          <cell r="AK220">
            <v>714.08966999580252</v>
          </cell>
          <cell r="AP220">
            <v>617.52199999999993</v>
          </cell>
          <cell r="AQ220">
            <v>50.052285295198232</v>
          </cell>
          <cell r="AR220">
            <v>25.36384852070006</v>
          </cell>
          <cell r="AS220">
            <v>91.699431618062022</v>
          </cell>
          <cell r="AT220">
            <v>256.64816517867985</v>
          </cell>
          <cell r="AU220">
            <v>-116.40998063351242</v>
          </cell>
          <cell r="AV220">
            <v>114.30608822519753</v>
          </cell>
          <cell r="AY220">
            <v>1294.4433944389998</v>
          </cell>
          <cell r="AZ220">
            <v>1757.1505191594899</v>
          </cell>
          <cell r="BA220">
            <v>2846.0615309925097</v>
          </cell>
          <cell r="BB220">
            <v>3773.4825218870396</v>
          </cell>
          <cell r="BC220">
            <v>4168.9911201523601</v>
          </cell>
          <cell r="BD220">
            <v>4997.3868783733597</v>
          </cell>
          <cell r="BE220">
            <v>5690.0491574553598</v>
          </cell>
          <cell r="BH220">
            <v>626.86910914380178</v>
          </cell>
          <cell r="BI220">
            <v>1064.2123853435919</v>
          </cell>
          <cell r="BJ220">
            <v>2061.4239655585498</v>
          </cell>
          <cell r="BK220">
            <v>2732.1967912743999</v>
          </cell>
          <cell r="BL220">
            <v>3244.1153701732319</v>
          </cell>
          <cell r="BM220">
            <v>3958.2050401690349</v>
          </cell>
          <cell r="BN220">
            <v>3958.2050401690349</v>
          </cell>
          <cell r="BQ220">
            <v>667.57428529519814</v>
          </cell>
          <cell r="BR220">
            <v>692.93813381589803</v>
          </cell>
          <cell r="BS220">
            <v>784.63756543395994</v>
          </cell>
          <cell r="BT220">
            <v>1041.28573061264</v>
          </cell>
          <cell r="BU220">
            <v>924.87574997912748</v>
          </cell>
          <cell r="BV220">
            <v>1039.1818382043248</v>
          </cell>
          <cell r="BW220">
            <v>1731.8441172863249</v>
          </cell>
          <cell r="BZ220">
            <v>3.7340925952072799</v>
          </cell>
          <cell r="CA220">
            <v>2.9056975255248991</v>
          </cell>
        </row>
        <row r="221">
          <cell r="Q221">
            <v>256.43030970000001</v>
          </cell>
          <cell r="R221">
            <v>449.02652563316997</v>
          </cell>
          <cell r="S221">
            <v>274.88899371474997</v>
          </cell>
          <cell r="T221">
            <v>147.26920567100001</v>
          </cell>
          <cell r="U221">
            <v>524.38046999999995</v>
          </cell>
          <cell r="V221">
            <v>271.66789339477998</v>
          </cell>
          <cell r="W221">
            <v>512.99476235101008</v>
          </cell>
          <cell r="X221">
            <v>57.724899999999998</v>
          </cell>
          <cell r="Y221">
            <v>85.553600000000003</v>
          </cell>
          <cell r="Z221">
            <v>352.20499999999998</v>
          </cell>
          <cell r="AA221">
            <v>3141.0388335647103</v>
          </cell>
          <cell r="AB221">
            <v>3.150803278221824</v>
          </cell>
          <cell r="AC221">
            <v>4.460308481439193E-2</v>
          </cell>
          <cell r="AD221">
            <v>3.1954063630362164</v>
          </cell>
          <cell r="AE221">
            <v>139.30530849418165</v>
          </cell>
          <cell r="AF221">
            <v>63.540300000000002</v>
          </cell>
          <cell r="AG221">
            <v>235.26891249119799</v>
          </cell>
          <cell r="AH221">
            <v>419.65271282646</v>
          </cell>
          <cell r="AI221">
            <v>303.69064399327402</v>
          </cell>
          <cell r="AJ221">
            <v>165.856703213</v>
          </cell>
          <cell r="AK221">
            <v>596.91329012715403</v>
          </cell>
          <cell r="AP221">
            <v>14.975498205818354</v>
          </cell>
          <cell r="AQ221">
            <v>-8.9239336000000051</v>
          </cell>
          <cell r="AR221">
            <v>21.161397208802015</v>
          </cell>
          <cell r="AS221">
            <v>29.373812806709964</v>
          </cell>
          <cell r="AT221">
            <v>-28.80165027852405</v>
          </cell>
          <cell r="AU221">
            <v>-18.587497541999994</v>
          </cell>
          <cell r="AV221">
            <v>-72.532820127154082</v>
          </cell>
          <cell r="AY221">
            <v>208.8971731</v>
          </cell>
          <cell r="AZ221">
            <v>465.32748279999998</v>
          </cell>
          <cell r="BA221">
            <v>914.35400843316995</v>
          </cell>
          <cell r="BB221">
            <v>1189.2430021479199</v>
          </cell>
          <cell r="BC221">
            <v>1336.5122078189199</v>
          </cell>
          <cell r="BD221">
            <v>1860.8926778189198</v>
          </cell>
          <cell r="BE221">
            <v>2132.5605712136999</v>
          </cell>
          <cell r="BH221">
            <v>202.84560849418165</v>
          </cell>
          <cell r="BI221">
            <v>438.11452098537961</v>
          </cell>
          <cell r="BJ221">
            <v>857.76723381183956</v>
          </cell>
          <cell r="BK221">
            <v>1161.4578778051136</v>
          </cell>
          <cell r="BL221">
            <v>1327.3145810181136</v>
          </cell>
          <cell r="BM221">
            <v>1924.2278711452677</v>
          </cell>
          <cell r="BN221">
            <v>1924.2278711452677</v>
          </cell>
          <cell r="BQ221">
            <v>6.0515646058183563</v>
          </cell>
          <cell r="BR221">
            <v>27.212961814620371</v>
          </cell>
          <cell r="BS221">
            <v>56.586774621330392</v>
          </cell>
          <cell r="BT221">
            <v>27.785124342806284</v>
          </cell>
          <cell r="BU221">
            <v>9.1976268008063471</v>
          </cell>
          <cell r="BV221">
            <v>-63.335193326347962</v>
          </cell>
          <cell r="BW221">
            <v>208.33270006843213</v>
          </cell>
          <cell r="BZ221">
            <v>1.1970906616942789</v>
          </cell>
          <cell r="CA221">
            <v>1.188852507872278</v>
          </cell>
        </row>
        <row r="223">
          <cell r="Q223">
            <v>1.5</v>
          </cell>
          <cell r="R223">
            <v>1.7</v>
          </cell>
          <cell r="S223">
            <v>0</v>
          </cell>
          <cell r="T223">
            <v>531.70000000000005</v>
          </cell>
          <cell r="U223">
            <v>6.7278700999999996E-2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699.42638120100003</v>
          </cell>
          <cell r="AB223">
            <v>0.44292034051667567</v>
          </cell>
          <cell r="AC223" t="str">
            <v xml:space="preserve"> </v>
          </cell>
          <cell r="AD223">
            <v>0.44292034051667567</v>
          </cell>
          <cell r="AE223">
            <v>0</v>
          </cell>
          <cell r="AF223">
            <v>161.71041390315327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535</v>
          </cell>
          <cell r="AP223">
            <v>0</v>
          </cell>
          <cell r="AQ223">
            <v>2.7486885968467334</v>
          </cell>
          <cell r="AR223">
            <v>1.5</v>
          </cell>
          <cell r="AS223">
            <v>1.7</v>
          </cell>
          <cell r="AT223">
            <v>0</v>
          </cell>
          <cell r="AU223">
            <v>531.70000000000005</v>
          </cell>
          <cell r="AV223">
            <v>-534.93272129900004</v>
          </cell>
          <cell r="AY223">
            <v>164.4591025</v>
          </cell>
          <cell r="AZ223">
            <v>165.9591025</v>
          </cell>
          <cell r="BA223">
            <v>167.65910250000002</v>
          </cell>
          <cell r="BB223">
            <v>167.65910250000002</v>
          </cell>
          <cell r="BC223">
            <v>699.35910250000006</v>
          </cell>
          <cell r="BD223">
            <v>699.42638120100003</v>
          </cell>
          <cell r="BE223">
            <v>699.42638120100003</v>
          </cell>
          <cell r="BH223">
            <v>161.71041390315327</v>
          </cell>
          <cell r="BI223">
            <v>161.71041390315327</v>
          </cell>
          <cell r="BJ223">
            <v>161.71041390315327</v>
          </cell>
          <cell r="BK223">
            <v>161.71041390315327</v>
          </cell>
          <cell r="BL223">
            <v>161.71041390315327</v>
          </cell>
          <cell r="BM223">
            <v>696.71041390315327</v>
          </cell>
          <cell r="BN223">
            <v>696.71041390315327</v>
          </cell>
          <cell r="BQ223">
            <v>2.7486885968467392</v>
          </cell>
          <cell r="BR223">
            <v>4.2486885968467387</v>
          </cell>
          <cell r="BS223">
            <v>5.9486885968467389</v>
          </cell>
          <cell r="BT223">
            <v>5.9486885968467389</v>
          </cell>
          <cell r="BU223">
            <v>537.6486885968468</v>
          </cell>
          <cell r="BV223">
            <v>2.7159672978467597</v>
          </cell>
          <cell r="BW223">
            <v>2.7159672978467597</v>
          </cell>
          <cell r="BZ223">
            <v>0.62640374392081233</v>
          </cell>
          <cell r="CA223">
            <v>0.14484119580029256</v>
          </cell>
        </row>
        <row r="225">
          <cell r="Q225">
            <v>565.83517064273622</v>
          </cell>
          <cell r="R225">
            <v>42.685130151915928</v>
          </cell>
          <cell r="S225">
            <v>121.74199531563303</v>
          </cell>
          <cell r="T225">
            <v>-716.07373198375967</v>
          </cell>
          <cell r="U225">
            <v>52.654882650232103</v>
          </cell>
          <cell r="V225">
            <v>-437.69818666688025</v>
          </cell>
          <cell r="W225">
            <v>746.83107923199123</v>
          </cell>
          <cell r="X225">
            <v>-565.43032128721893</v>
          </cell>
          <cell r="Y225">
            <v>459.90283069623837</v>
          </cell>
          <cell r="Z225">
            <v>1576.7389019964503</v>
          </cell>
          <cell r="AA225">
            <v>386.77268877276822</v>
          </cell>
          <cell r="AB225">
            <v>0.45947304115191756</v>
          </cell>
          <cell r="AC225" t="e">
            <v>#VALUE!</v>
          </cell>
          <cell r="AD225">
            <v>0.36190379312043519</v>
          </cell>
          <cell r="AE225">
            <v>508.70000000000005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P225">
            <v>-728.72774775733319</v>
          </cell>
          <cell r="AQ225">
            <v>-1240.387314217237</v>
          </cell>
          <cell r="AR225">
            <v>565.83517064273622</v>
          </cell>
          <cell r="AS225">
            <v>42.685130151915928</v>
          </cell>
          <cell r="AT225">
            <v>121.74199531563303</v>
          </cell>
          <cell r="AU225">
            <v>-716.07373198375967</v>
          </cell>
          <cell r="AV225">
            <v>52.654882650232103</v>
          </cell>
          <cell r="AY225">
            <v>-1460.4150619745701</v>
          </cell>
          <cell r="AZ225">
            <v>-894.57989133183389</v>
          </cell>
          <cell r="BA225">
            <v>-851.89476117991796</v>
          </cell>
          <cell r="BB225">
            <v>-730.1527658642849</v>
          </cell>
          <cell r="BC225">
            <v>-1446.2264978480446</v>
          </cell>
          <cell r="BD225">
            <v>-1393.5716151978124</v>
          </cell>
          <cell r="BE225">
            <v>-1831.2698018646927</v>
          </cell>
          <cell r="BH225">
            <v>508.70000000000005</v>
          </cell>
          <cell r="BI225">
            <v>508.70000000000005</v>
          </cell>
          <cell r="BJ225">
            <v>508.70000000000005</v>
          </cell>
          <cell r="BK225">
            <v>508.70000000000005</v>
          </cell>
          <cell r="BL225">
            <v>508.70000000000005</v>
          </cell>
          <cell r="BM225">
            <v>508.70000000000005</v>
          </cell>
          <cell r="BN225">
            <v>508.70000000000005</v>
          </cell>
          <cell r="BQ225">
            <v>-1969.1150619745699</v>
          </cell>
          <cell r="BR225">
            <v>-1403.2798913318338</v>
          </cell>
          <cell r="BS225">
            <v>-1360.5947611799179</v>
          </cell>
          <cell r="BT225">
            <v>-1238.8527658642849</v>
          </cell>
          <cell r="BU225">
            <v>-1954.9264978480446</v>
          </cell>
          <cell r="BV225">
            <v>-1902.2716151978125</v>
          </cell>
          <cell r="BW225">
            <v>-2339.9698018646927</v>
          </cell>
          <cell r="BZ225">
            <v>-1.2953598367006307</v>
          </cell>
          <cell r="CA225">
            <v>0.45563371291434246</v>
          </cell>
        </row>
        <row r="226">
          <cell r="Q226">
            <v>-30.112321813264227</v>
          </cell>
          <cell r="R226">
            <v>293.96046498791429</v>
          </cell>
          <cell r="S226">
            <v>131.99697951248331</v>
          </cell>
          <cell r="T226">
            <v>-429.1030702787582</v>
          </cell>
          <cell r="U226">
            <v>53.862612822234006</v>
          </cell>
          <cell r="V226">
            <v>222.47641698612006</v>
          </cell>
          <cell r="W226">
            <v>264.01452723499602</v>
          </cell>
          <cell r="X226">
            <v>46.525055275661792</v>
          </cell>
          <cell r="Y226">
            <v>54.253219819235881</v>
          </cell>
          <cell r="Z226">
            <v>578.56029855644999</v>
          </cell>
          <cell r="AA226">
            <v>603.55169489150296</v>
          </cell>
          <cell r="AB226">
            <v>0.3713819486434935</v>
          </cell>
          <cell r="AC226" t="str">
            <v xml:space="preserve"> </v>
          </cell>
          <cell r="AD226">
            <v>0.3713819486434935</v>
          </cell>
          <cell r="AE226">
            <v>538.70000000000005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P226">
            <v>-305.24850433333336</v>
          </cell>
          <cell r="AQ226">
            <v>-816.33398387823672</v>
          </cell>
          <cell r="AR226">
            <v>-30.112321813264227</v>
          </cell>
          <cell r="AS226">
            <v>293.96046498791429</v>
          </cell>
          <cell r="AT226">
            <v>131.99697951248331</v>
          </cell>
          <cell r="AU226">
            <v>-429.1030702787582</v>
          </cell>
          <cell r="AV226">
            <v>53.862612822234006</v>
          </cell>
          <cell r="AY226">
            <v>-582.88248821157003</v>
          </cell>
          <cell r="AZ226">
            <v>-612.99481002483424</v>
          </cell>
          <cell r="BA226">
            <v>-319.03434503691994</v>
          </cell>
          <cell r="BB226">
            <v>-187.03736552443661</v>
          </cell>
          <cell r="BC226">
            <v>-616.1404358031948</v>
          </cell>
          <cell r="BD226">
            <v>-562.27782298096076</v>
          </cell>
          <cell r="BE226">
            <v>-339.80140599484071</v>
          </cell>
          <cell r="BH226">
            <v>538.70000000000005</v>
          </cell>
          <cell r="BI226">
            <v>538.70000000000005</v>
          </cell>
          <cell r="BJ226">
            <v>538.70000000000005</v>
          </cell>
          <cell r="BK226">
            <v>538.70000000000005</v>
          </cell>
          <cell r="BL226">
            <v>538.70000000000005</v>
          </cell>
          <cell r="BM226">
            <v>538.70000000000005</v>
          </cell>
          <cell r="BN226">
            <v>538.70000000000005</v>
          </cell>
          <cell r="BQ226">
            <v>-1121.5824882115699</v>
          </cell>
          <cell r="BR226">
            <v>-1151.6948100248342</v>
          </cell>
          <cell r="BS226">
            <v>-857.73434503691999</v>
          </cell>
          <cell r="BT226">
            <v>-725.73736552443665</v>
          </cell>
          <cell r="BU226">
            <v>-1154.8404358031949</v>
          </cell>
          <cell r="BV226">
            <v>-1100.9778229809608</v>
          </cell>
          <cell r="BW226">
            <v>-878.50140599484075</v>
          </cell>
          <cell r="BZ226">
            <v>-0.55186623637049481</v>
          </cell>
          <cell r="CA226">
            <v>0.48250418939838075</v>
          </cell>
        </row>
        <row r="227">
          <cell r="Q227">
            <v>595.94749245600042</v>
          </cell>
          <cell r="R227">
            <v>-251.27533483599836</v>
          </cell>
          <cell r="S227">
            <v>-10.254984196850273</v>
          </cell>
          <cell r="T227">
            <v>-286.97066170500148</v>
          </cell>
          <cell r="U227">
            <v>-1.2077301720019022</v>
          </cell>
          <cell r="V227">
            <v>-660.1746036530003</v>
          </cell>
          <cell r="W227">
            <v>482.81655199699526</v>
          </cell>
          <cell r="X227">
            <v>-611.9553765628807</v>
          </cell>
          <cell r="Y227">
            <v>405.64961087700249</v>
          </cell>
          <cell r="Z227">
            <v>998.17860344000019</v>
          </cell>
          <cell r="AA227">
            <v>-216.77900611873474</v>
          </cell>
          <cell r="AB227">
            <v>8.8091092508424063E-2</v>
          </cell>
          <cell r="AC227">
            <v>-9.7569248031482342E-2</v>
          </cell>
          <cell r="AD227">
            <v>-9.4781555230582879E-3</v>
          </cell>
          <cell r="AE227">
            <v>-30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P227">
            <v>-423.47924342399983</v>
          </cell>
          <cell r="AQ227">
            <v>-424.05333033900024</v>
          </cell>
          <cell r="AR227">
            <v>595.94749245600042</v>
          </cell>
          <cell r="AS227">
            <v>-251.27533483599836</v>
          </cell>
          <cell r="AT227">
            <v>-10.254984196850273</v>
          </cell>
          <cell r="AU227">
            <v>-286.97066170500148</v>
          </cell>
          <cell r="AV227">
            <v>-1.2077301720019022</v>
          </cell>
          <cell r="AY227">
            <v>-877.53257376300007</v>
          </cell>
          <cell r="AZ227">
            <v>-281.58508130699965</v>
          </cell>
          <cell r="BA227">
            <v>-532.86041614299802</v>
          </cell>
          <cell r="BB227">
            <v>-543.11540033984829</v>
          </cell>
          <cell r="BC227">
            <v>-830.08606204484977</v>
          </cell>
          <cell r="BD227">
            <v>-831.29379221685167</v>
          </cell>
          <cell r="BE227">
            <v>-1491.468395869852</v>
          </cell>
          <cell r="BH227">
            <v>-30</v>
          </cell>
          <cell r="BI227">
            <v>-30</v>
          </cell>
          <cell r="BJ227">
            <v>-30</v>
          </cell>
          <cell r="BK227">
            <v>-30</v>
          </cell>
          <cell r="BL227">
            <v>-30</v>
          </cell>
          <cell r="BM227">
            <v>-30</v>
          </cell>
          <cell r="BN227">
            <v>-30</v>
          </cell>
          <cell r="BQ227">
            <v>-847.53257376300007</v>
          </cell>
          <cell r="BR227">
            <v>-251.58508130699965</v>
          </cell>
          <cell r="BS227">
            <v>-502.86041614299802</v>
          </cell>
          <cell r="BT227">
            <v>-513.11540033984829</v>
          </cell>
          <cell r="BU227">
            <v>-800.08606204484977</v>
          </cell>
          <cell r="BV227">
            <v>-801.29379221685167</v>
          </cell>
          <cell r="BW227">
            <v>-1461.468395869852</v>
          </cell>
          <cell r="BZ227">
            <v>-0.7434936003301359</v>
          </cell>
          <cell r="CA227">
            <v>-2.6870476484038279E-2</v>
          </cell>
        </row>
        <row r="229">
          <cell r="Q229">
            <v>113.60904076154917</v>
          </cell>
          <cell r="R229">
            <v>-30.31941150553935</v>
          </cell>
          <cell r="S229">
            <v>47.558428417285803</v>
          </cell>
          <cell r="T229">
            <v>-21.640834195668504</v>
          </cell>
          <cell r="U229">
            <v>2.8244104159981589</v>
          </cell>
          <cell r="V229">
            <v>-57.23175594150689</v>
          </cell>
          <cell r="W229">
            <v>31.669447855394424</v>
          </cell>
          <cell r="X229">
            <v>5.1598940377396048</v>
          </cell>
          <cell r="Y229">
            <v>-29.310037596407653</v>
          </cell>
          <cell r="Z229">
            <v>-961.60703299351542</v>
          </cell>
          <cell r="AA229">
            <v>-1106.553734344036</v>
          </cell>
          <cell r="AB229">
            <v>0</v>
          </cell>
          <cell r="AC229">
            <v>0</v>
          </cell>
          <cell r="AD229">
            <v>0</v>
          </cell>
          <cell r="AE229">
            <v>-210.15052579043538</v>
          </cell>
          <cell r="AF229">
            <v>-1151.2558269251037</v>
          </cell>
          <cell r="AG229">
            <v>1039.6382495434837</v>
          </cell>
          <cell r="AH229">
            <v>-61.374269149178588</v>
          </cell>
          <cell r="AI229">
            <v>451.23160132242594</v>
          </cell>
          <cell r="AJ229">
            <v>-273.17633927222118</v>
          </cell>
          <cell r="AK229">
            <v>-309.61031192671675</v>
          </cell>
          <cell r="AP229">
            <v>115.52501771650657</v>
          </cell>
          <cell r="AQ229">
            <v>1038.6154513996673</v>
          </cell>
          <cell r="AR229">
            <v>-926.02920878193447</v>
          </cell>
          <cell r="AS229">
            <v>31.054857643639238</v>
          </cell>
          <cell r="AT229">
            <v>-403.67317290514012</v>
          </cell>
          <cell r="AU229">
            <v>251.53550507655268</v>
          </cell>
          <cell r="AV229">
            <v>312.43472234271491</v>
          </cell>
          <cell r="AY229">
            <v>0</v>
          </cell>
          <cell r="AZ229">
            <v>-93.656842837816058</v>
          </cell>
          <cell r="BA229">
            <v>-123.97625434335541</v>
          </cell>
          <cell r="BB229">
            <v>-76.417825926069611</v>
          </cell>
          <cell r="BC229">
            <v>-98.058660121738114</v>
          </cell>
          <cell r="BD229">
            <v>-95.234249705739956</v>
          </cell>
          <cell r="BE229">
            <v>-152.46600564724685</v>
          </cell>
          <cell r="BH229">
            <v>0</v>
          </cell>
          <cell r="BI229">
            <v>-321.76810317205536</v>
          </cell>
          <cell r="BJ229">
            <v>-383.14237232123395</v>
          </cell>
          <cell r="BK229">
            <v>68.089229001191995</v>
          </cell>
          <cell r="BL229">
            <v>-205.08711027102919</v>
          </cell>
          <cell r="BM229">
            <v>-514.69742219774594</v>
          </cell>
          <cell r="BN229">
            <v>-514.69742219774594</v>
          </cell>
          <cell r="BQ229">
            <v>0</v>
          </cell>
          <cell r="BR229">
            <v>228.11126033423932</v>
          </cell>
          <cell r="BS229">
            <v>259.16611797787857</v>
          </cell>
          <cell r="BT229">
            <v>-144.50705492726161</v>
          </cell>
          <cell r="BU229">
            <v>107.02845014929107</v>
          </cell>
          <cell r="BV229">
            <v>419.46317249200598</v>
          </cell>
          <cell r="BW229">
            <v>362.23141655049909</v>
          </cell>
          <cell r="BZ229">
            <v>-8.7829430695248872E-2</v>
          </cell>
          <cell r="CA229">
            <v>-0.18369294579056852</v>
          </cell>
        </row>
        <row r="231">
          <cell r="Q231">
            <v>-0.768620355215615</v>
          </cell>
          <cell r="R231">
            <v>-0.41810785959837654</v>
          </cell>
          <cell r="S231">
            <v>-0.46972883027521212</v>
          </cell>
          <cell r="T231">
            <v>-4.1697396815101213E-2</v>
          </cell>
          <cell r="U231">
            <v>-0.31151104121765066</v>
          </cell>
          <cell r="V231">
            <v>8.9386064816596972E-2</v>
          </cell>
          <cell r="W231">
            <v>-0.6360534566540853</v>
          </cell>
          <cell r="X231">
            <v>-0.10314422638298967</v>
          </cell>
          <cell r="Y231">
            <v>-0.60868174236197548</v>
          </cell>
          <cell r="Z231">
            <v>-0.62040129814967115</v>
          </cell>
          <cell r="AA231">
            <v>-5.5370138666519448</v>
          </cell>
          <cell r="AB231" t="e">
            <v>#VALUE!</v>
          </cell>
          <cell r="AC231" t="e">
            <v>#VALUE!</v>
          </cell>
          <cell r="AD231">
            <v>-4.6494227548368391E-3</v>
          </cell>
          <cell r="AE231">
            <v>-0.51588762814687394</v>
          </cell>
          <cell r="AF231">
            <v>2.675224129192514E-2</v>
          </cell>
          <cell r="AG231">
            <v>-1.1042489310337926</v>
          </cell>
          <cell r="AH231">
            <v>-0.34329725120013282</v>
          </cell>
          <cell r="AI231">
            <v>-0.50332104792808885</v>
          </cell>
          <cell r="AJ231">
            <v>-9.4923968352481985E-2</v>
          </cell>
          <cell r="AK231">
            <v>-0.33435262116542841</v>
          </cell>
          <cell r="AP231">
            <v>2.1814768791581562E-2</v>
          </cell>
          <cell r="AQ231">
            <v>-6.4558470752363428E-2</v>
          </cell>
          <cell r="AR231">
            <v>0.33562857581817762</v>
          </cell>
          <cell r="AS231">
            <v>-7.4810608398243716E-2</v>
          </cell>
          <cell r="AT231">
            <v>3.3592217652876732E-2</v>
          </cell>
          <cell r="AU231">
            <v>5.3226571537380772E-2</v>
          </cell>
          <cell r="AV231">
            <v>-2.2841579947777746E-2</v>
          </cell>
          <cell r="AY231">
            <v>-0.53187908881573065</v>
          </cell>
          <cell r="AZ231">
            <v>-1.3004994440313449</v>
          </cell>
          <cell r="BA231">
            <v>-1.7186073036297218</v>
          </cell>
          <cell r="BB231">
            <v>-2.188336133904933</v>
          </cell>
          <cell r="BC231">
            <v>-2.2300335307200356</v>
          </cell>
          <cell r="BD231">
            <v>-2.5415445719376861</v>
          </cell>
          <cell r="BE231">
            <v>-2.452158507121089</v>
          </cell>
          <cell r="BH231">
            <v>-0.54108396180460594</v>
          </cell>
          <cell r="BI231">
            <v>-1.5933843178887419</v>
          </cell>
          <cell r="BJ231">
            <v>-1.9366815690888737</v>
          </cell>
          <cell r="BK231">
            <v>-2.4400026170169626</v>
          </cell>
          <cell r="BL231">
            <v>-2.5349265853694445</v>
          </cell>
          <cell r="BM231">
            <v>-2.8692792065348733</v>
          </cell>
          <cell r="BN231">
            <v>-2.8692792065348733</v>
          </cell>
          <cell r="BQ231">
            <v>9.2048729888756248E-3</v>
          </cell>
          <cell r="BR231">
            <v>0.29288487385739564</v>
          </cell>
          <cell r="BS231">
            <v>0.21807426545915179</v>
          </cell>
          <cell r="BT231">
            <v>0.25166648311202827</v>
          </cell>
          <cell r="BU231">
            <v>0.30489305464940863</v>
          </cell>
          <cell r="BV231">
            <v>0.32773463459718721</v>
          </cell>
          <cell r="BW231">
            <v>0.41712069941378438</v>
          </cell>
        </row>
        <row r="232">
          <cell r="Q232">
            <v>-0.76727683139141312</v>
          </cell>
          <cell r="R232">
            <v>-0.41658519926428106</v>
          </cell>
          <cell r="S232">
            <v>-0.46972883027521212</v>
          </cell>
          <cell r="T232">
            <v>0.4345370147370039</v>
          </cell>
          <cell r="U232">
            <v>-0.31145078085921407</v>
          </cell>
          <cell r="V232">
            <v>8.9386064816596972E-2</v>
          </cell>
          <cell r="W232">
            <v>-0.6360534566540853</v>
          </cell>
          <cell r="X232">
            <v>-0.10314422638298967</v>
          </cell>
          <cell r="Y232">
            <v>-0.60868174236197548</v>
          </cell>
          <cell r="Z232">
            <v>-0.62040129814967115</v>
          </cell>
          <cell r="AA232">
            <v>-4.9105498623726955</v>
          </cell>
          <cell r="AB232" t="e">
            <v>#VALUE!</v>
          </cell>
          <cell r="AC232" t="e">
            <v>#VALUE!</v>
          </cell>
          <cell r="AD232">
            <v>-4.2527067350316538E-3</v>
          </cell>
          <cell r="AE232">
            <v>-0.51588762814687394</v>
          </cell>
          <cell r="AF232">
            <v>0.17159343709221769</v>
          </cell>
          <cell r="AG232">
            <v>-1.1042489310337926</v>
          </cell>
          <cell r="AH232">
            <v>-0.34329725120013282</v>
          </cell>
          <cell r="AI232">
            <v>-0.50332104792808885</v>
          </cell>
          <cell r="AJ232">
            <v>-9.4923968352481985E-2</v>
          </cell>
          <cell r="AK232">
            <v>0.14483754279992095</v>
          </cell>
          <cell r="AP232">
            <v>2.1814768791581562E-2</v>
          </cell>
          <cell r="AQ232">
            <v>-6.209651834224629E-2</v>
          </cell>
          <cell r="AR232">
            <v>0.33697209964237951</v>
          </cell>
          <cell r="AS232">
            <v>-7.3287948064148234E-2</v>
          </cell>
          <cell r="AT232">
            <v>3.3592217652876732E-2</v>
          </cell>
          <cell r="AU232">
            <v>0.52946098308948586</v>
          </cell>
          <cell r="AV232">
            <v>0.45628832365913502</v>
          </cell>
          <cell r="AY232">
            <v>-0.38457594060532102</v>
          </cell>
          <cell r="AZ232">
            <v>-1.1518527719967331</v>
          </cell>
          <cell r="BA232">
            <v>-1.568437971261015</v>
          </cell>
          <cell r="BB232">
            <v>-2.0381668015362262</v>
          </cell>
          <cell r="BC232">
            <v>-1.6036297867992235</v>
          </cell>
          <cell r="BD232">
            <v>-1.9150805676584373</v>
          </cell>
          <cell r="BE232">
            <v>-1.8256945028418403</v>
          </cell>
          <cell r="BH232">
            <v>-0.39624276600431341</v>
          </cell>
          <cell r="BI232">
            <v>-1.4485431220884493</v>
          </cell>
          <cell r="BJ232">
            <v>-1.791840373288581</v>
          </cell>
          <cell r="BK232">
            <v>-2.2951614212166698</v>
          </cell>
          <cell r="BL232">
            <v>-2.3900853895691516</v>
          </cell>
          <cell r="BM232">
            <v>-2.2452478467692316</v>
          </cell>
          <cell r="BN232">
            <v>-2.2452478467692316</v>
          </cell>
          <cell r="BQ232">
            <v>1.1666825398992775E-2</v>
          </cell>
          <cell r="BR232">
            <v>0.29669035009171468</v>
          </cell>
          <cell r="BS232">
            <v>0.22340240202756637</v>
          </cell>
          <cell r="BT232">
            <v>0.25699461968044285</v>
          </cell>
          <cell r="BU232">
            <v>0.78645560276992843</v>
          </cell>
          <cell r="BV232">
            <v>0.33016727911079435</v>
          </cell>
          <cell r="BW232">
            <v>0.4195533439273913</v>
          </cell>
        </row>
      </sheetData>
      <sheetData sheetId="1" refreshError="1"/>
      <sheetData sheetId="2" refreshError="1"/>
      <sheetData sheetId="3" refreshError="1"/>
      <sheetData sheetId="4" refreshError="1">
        <row r="7">
          <cell r="C7" t="str">
            <v>Plan Finan.</v>
          </cell>
          <cell r="E7" t="str">
            <v>Plan Financiero</v>
          </cell>
          <cell r="F7" t="str">
            <v>Plan Financiero</v>
          </cell>
          <cell r="G7" t="str">
            <v>Actual</v>
          </cell>
          <cell r="H7" t="str">
            <v>Escenario</v>
          </cell>
          <cell r="I7" t="str">
            <v>Diferencias</v>
          </cell>
          <cell r="J7" t="str">
            <v>Diferencias</v>
          </cell>
          <cell r="K7" t="str">
            <v>Diferencias</v>
          </cell>
          <cell r="L7" t="str">
            <v>Var. %</v>
          </cell>
          <cell r="M7" t="str">
            <v>Var. %</v>
          </cell>
          <cell r="N7" t="str">
            <v>Var.%</v>
          </cell>
          <cell r="O7" t="str">
            <v>% PIB</v>
          </cell>
          <cell r="P7" t="str">
            <v>% PIB</v>
          </cell>
          <cell r="Q7" t="str">
            <v>% PIB</v>
          </cell>
        </row>
        <row r="8">
          <cell r="C8" t="str">
            <v>Dic 20/96</v>
          </cell>
          <cell r="E8" t="str">
            <v>Dic20/96</v>
          </cell>
          <cell r="F8" t="str">
            <v>Mar07/97</v>
          </cell>
          <cell r="G8">
            <v>1997</v>
          </cell>
          <cell r="H8" t="str">
            <v>Alternativo</v>
          </cell>
          <cell r="I8">
            <v>1997</v>
          </cell>
          <cell r="J8">
            <v>1997</v>
          </cell>
          <cell r="K8">
            <v>1996</v>
          </cell>
          <cell r="L8" t="str">
            <v>P.F. Dic20-97/96</v>
          </cell>
          <cell r="M8" t="str">
            <v>P.F. Mar07-97/96</v>
          </cell>
          <cell r="N8" t="str">
            <v>Actual/96</v>
          </cell>
          <cell r="O8" t="str">
            <v>P.F. Dic20/96</v>
          </cell>
          <cell r="P8" t="str">
            <v>P.F. Mar07/97</v>
          </cell>
          <cell r="Q8" t="str">
            <v>Actual</v>
          </cell>
        </row>
        <row r="9">
          <cell r="C9">
            <v>1</v>
          </cell>
          <cell r="E9">
            <v>2</v>
          </cell>
          <cell r="F9">
            <v>2</v>
          </cell>
          <cell r="G9">
            <v>3</v>
          </cell>
          <cell r="I9" t="str">
            <v>5=3-2</v>
          </cell>
          <cell r="J9" t="str">
            <v>4=3-2</v>
          </cell>
          <cell r="K9" t="str">
            <v>3=2-1</v>
          </cell>
          <cell r="L9">
            <v>7</v>
          </cell>
          <cell r="M9">
            <v>5</v>
          </cell>
          <cell r="N9" t="str">
            <v>6=3/1</v>
          </cell>
          <cell r="O9">
            <v>10</v>
          </cell>
          <cell r="P9">
            <v>7</v>
          </cell>
          <cell r="Q9">
            <v>8</v>
          </cell>
        </row>
        <row r="11">
          <cell r="C11">
            <v>12004378.989300001</v>
          </cell>
          <cell r="E11">
            <v>14505177</v>
          </cell>
          <cell r="F11">
            <v>15137015.515000002</v>
          </cell>
          <cell r="G11">
            <v>14482198.458000001</v>
          </cell>
          <cell r="H11">
            <v>14154523.199999999</v>
          </cell>
          <cell r="I11">
            <v>631838.51500000246</v>
          </cell>
          <cell r="J11">
            <v>-654817.05700000189</v>
          </cell>
          <cell r="K11">
            <v>48989.000900000334</v>
          </cell>
          <cell r="L11">
            <v>20.341277324258613</v>
          </cell>
          <cell r="M11">
            <v>25.583285329935677</v>
          </cell>
          <cell r="N11">
            <v>20.150637313776198</v>
          </cell>
          <cell r="O11">
            <v>13.057849175859474</v>
          </cell>
          <cell r="P11">
            <v>13.557960647811004</v>
          </cell>
          <cell r="Q11">
            <v>13.067324726148918</v>
          </cell>
        </row>
        <row r="12">
          <cell r="C12">
            <v>10516955.6931</v>
          </cell>
          <cell r="E12">
            <v>12882399</v>
          </cell>
          <cell r="F12">
            <v>13620616.300000003</v>
          </cell>
          <cell r="G12">
            <v>12862955.058</v>
          </cell>
          <cell r="H12">
            <v>12522745.799999999</v>
          </cell>
          <cell r="I12">
            <v>738217.30000000261</v>
          </cell>
          <cell r="J12">
            <v>-757661.24200000241</v>
          </cell>
          <cell r="K12">
            <v>-13452.759099999443</v>
          </cell>
          <cell r="L12">
            <v>22.648597148475822</v>
          </cell>
          <cell r="M12">
            <v>29.676893371542356</v>
          </cell>
          <cell r="N12">
            <v>22.463478506417299</v>
          </cell>
          <cell r="O12">
            <v>11.596992106007592</v>
          </cell>
          <cell r="P12">
            <v>12.199748332908618</v>
          </cell>
          <cell r="Q12">
            <v>11.606277262959027</v>
          </cell>
        </row>
        <row r="13">
          <cell r="C13">
            <v>10210273.6931</v>
          </cell>
          <cell r="E13">
            <v>12491331</v>
          </cell>
          <cell r="F13">
            <v>13087082.000000002</v>
          </cell>
          <cell r="G13">
            <v>12329420.800000001</v>
          </cell>
          <cell r="H13">
            <v>12135562.799999999</v>
          </cell>
          <cell r="I13">
            <v>595751.00000000186</v>
          </cell>
          <cell r="J13">
            <v>-757661.20000000112</v>
          </cell>
          <cell r="K13">
            <v>-38558.759099999443</v>
          </cell>
          <cell r="L13">
            <v>22.804572100683295</v>
          </cell>
          <cell r="M13">
            <v>28.661509734755629</v>
          </cell>
          <cell r="N13">
            <v>21.212803150702221</v>
          </cell>
          <cell r="O13">
            <v>11.244944905100978</v>
          </cell>
          <cell r="P13">
            <v>11.721870970856022</v>
          </cell>
          <cell r="Q13">
            <v>11.124867936741733</v>
          </cell>
        </row>
        <row r="14">
          <cell r="C14">
            <v>3856038.1</v>
          </cell>
          <cell r="E14">
            <v>4723222</v>
          </cell>
          <cell r="F14">
            <v>4723106.5999999996</v>
          </cell>
          <cell r="G14">
            <v>4723106.5999999996</v>
          </cell>
          <cell r="H14">
            <v>4723106.5999999996</v>
          </cell>
          <cell r="I14">
            <v>-115.40000000037253</v>
          </cell>
          <cell r="J14">
            <v>0</v>
          </cell>
          <cell r="K14">
            <v>0</v>
          </cell>
          <cell r="L14">
            <v>22.488986817842903</v>
          </cell>
          <cell r="M14">
            <v>22.485994108823746</v>
          </cell>
          <cell r="N14">
            <v>22.485994108823746</v>
          </cell>
          <cell r="O14">
            <v>4.2519384975516896</v>
          </cell>
          <cell r="P14">
            <v>4.2304041608968657</v>
          </cell>
          <cell r="Q14">
            <v>4.2616711708106561</v>
          </cell>
        </row>
        <row r="15">
          <cell r="C15">
            <v>3166088.8</v>
          </cell>
          <cell r="E15">
            <v>3955483</v>
          </cell>
          <cell r="F15">
            <v>3955462.2</v>
          </cell>
          <cell r="G15">
            <v>3955462.2</v>
          </cell>
          <cell r="H15">
            <v>3955483</v>
          </cell>
          <cell r="I15">
            <v>-20.799999999813735</v>
          </cell>
          <cell r="J15">
            <v>0</v>
          </cell>
          <cell r="K15">
            <v>0</v>
          </cell>
          <cell r="L15">
            <v>24.93278773482286</v>
          </cell>
          <cell r="M15">
            <v>24.932130772832405</v>
          </cell>
          <cell r="N15">
            <v>24.932130772832405</v>
          </cell>
          <cell r="O15">
            <v>3.5608045618247992</v>
          </cell>
          <cell r="P15">
            <v>3.5428384676200775</v>
          </cell>
          <cell r="Q15">
            <v>3.5690236644185198</v>
          </cell>
        </row>
        <row r="16">
          <cell r="C16">
            <v>1574237.4510000001</v>
          </cell>
          <cell r="E16">
            <v>1918504</v>
          </cell>
          <cell r="F16">
            <v>1889979.5</v>
          </cell>
          <cell r="G16">
            <v>1756987</v>
          </cell>
          <cell r="H16">
            <v>1623994.5</v>
          </cell>
          <cell r="I16">
            <v>-28524.5</v>
          </cell>
          <cell r="J16">
            <v>-132992.5</v>
          </cell>
          <cell r="K16">
            <v>0</v>
          </cell>
          <cell r="L16">
            <v>21.868781534914696</v>
          </cell>
          <cell r="M16">
            <v>20.05682489636056</v>
          </cell>
          <cell r="N16">
            <v>11.60876644650477</v>
          </cell>
          <cell r="O16">
            <v>1.7270755038206773</v>
          </cell>
          <cell r="P16">
            <v>1.6928216570021475</v>
          </cell>
          <cell r="Q16">
            <v>1.5853338659324572</v>
          </cell>
        </row>
        <row r="17">
          <cell r="C17">
            <v>912709.549</v>
          </cell>
          <cell r="E17">
            <v>1086222</v>
          </cell>
          <cell r="F17">
            <v>1083587.8</v>
          </cell>
          <cell r="G17">
            <v>1018663</v>
          </cell>
          <cell r="H17">
            <v>953738.2</v>
          </cell>
          <cell r="I17">
            <v>-2634.1999999999534</v>
          </cell>
          <cell r="J17">
            <v>-64924.800000000047</v>
          </cell>
          <cell r="K17">
            <v>0</v>
          </cell>
          <cell r="L17">
            <v>19.010697454640081</v>
          </cell>
          <cell r="M17">
            <v>18.722084280505324</v>
          </cell>
          <cell r="N17">
            <v>11.608671248820258</v>
          </cell>
          <cell r="O17">
            <v>0.97783867425405624</v>
          </cell>
          <cell r="P17">
            <v>0.97055068327635918</v>
          </cell>
          <cell r="Q17">
            <v>0.91914223148626284</v>
          </cell>
        </row>
        <row r="18">
          <cell r="C18">
            <v>675739.2182</v>
          </cell>
          <cell r="E18">
            <v>790400</v>
          </cell>
          <cell r="F18">
            <v>790433.5</v>
          </cell>
          <cell r="G18">
            <v>797972</v>
          </cell>
          <cell r="H18">
            <v>805510.5</v>
          </cell>
          <cell r="I18">
            <v>33.5</v>
          </cell>
          <cell r="J18">
            <v>7538.5</v>
          </cell>
          <cell r="K18">
            <v>-38558.759099999908</v>
          </cell>
          <cell r="L18">
            <v>24.046490866405158</v>
          </cell>
          <cell r="M18">
            <v>24.051748403657204</v>
          </cell>
          <cell r="N18">
            <v>25.234851226780176</v>
          </cell>
          <cell r="O18">
            <v>0.71153381917361835</v>
          </cell>
          <cell r="P18">
            <v>0.70797749246486907</v>
          </cell>
          <cell r="Q18">
            <v>0.72001217747533397</v>
          </cell>
        </row>
        <row r="19">
          <cell r="C19">
            <v>25460.5749</v>
          </cell>
          <cell r="E19">
            <v>17500</v>
          </cell>
          <cell r="F19">
            <v>17530</v>
          </cell>
          <cell r="G19">
            <v>17530</v>
          </cell>
          <cell r="H19">
            <v>17530</v>
          </cell>
          <cell r="I19">
            <v>30</v>
          </cell>
          <cell r="J19">
            <v>0</v>
          </cell>
          <cell r="K19">
            <v>0</v>
          </cell>
          <cell r="L19">
            <v>-31.266281029655772</v>
          </cell>
          <cell r="M19">
            <v>-31.148451797135181</v>
          </cell>
          <cell r="N19">
            <v>-31.148451797135181</v>
          </cell>
          <cell r="O19">
            <v>1.5753848476136537E-2</v>
          </cell>
          <cell r="P19">
            <v>1.5701315092173034E-2</v>
          </cell>
          <cell r="Q19">
            <v>1.5817363856303987E-2</v>
          </cell>
        </row>
        <row r="20">
          <cell r="C20">
            <v>0</v>
          </cell>
          <cell r="E20">
            <v>0</v>
          </cell>
          <cell r="F20">
            <v>626982.40000000002</v>
          </cell>
          <cell r="G20">
            <v>59700</v>
          </cell>
          <cell r="H20">
            <v>56200</v>
          </cell>
          <cell r="I20">
            <v>626982.40000000002</v>
          </cell>
          <cell r="J20">
            <v>-567282.4</v>
          </cell>
          <cell r="K20">
            <v>0</v>
          </cell>
          <cell r="L20" t="str">
            <v>n.a.</v>
          </cell>
          <cell r="M20" t="str">
            <v>n.a.</v>
          </cell>
          <cell r="N20" t="str">
            <v>n.a.</v>
          </cell>
          <cell r="O20" t="str">
            <v xml:space="preserve"> </v>
          </cell>
          <cell r="P20">
            <v>0.56157719450352939</v>
          </cell>
          <cell r="Q20">
            <v>5.3867462762198969E-2</v>
          </cell>
        </row>
        <row r="21">
          <cell r="C21">
            <v>0</v>
          </cell>
          <cell r="E21">
            <v>0</v>
          </cell>
          <cell r="F21">
            <v>446095.4</v>
          </cell>
          <cell r="G21">
            <v>59700</v>
          </cell>
          <cell r="H21">
            <v>56200</v>
          </cell>
          <cell r="I21">
            <v>446095.4</v>
          </cell>
          <cell r="J21">
            <v>-386395.4</v>
          </cell>
          <cell r="K21">
            <v>0</v>
          </cell>
          <cell r="L21" t="str">
            <v>n.a.</v>
          </cell>
          <cell r="M21" t="str">
            <v>n.a.</v>
          </cell>
          <cell r="N21" t="str">
            <v>n.a.</v>
          </cell>
          <cell r="O21" t="str">
            <v xml:space="preserve"> </v>
          </cell>
          <cell r="P21">
            <v>0.39955986517792169</v>
          </cell>
          <cell r="Q21">
            <v>5.3867462762198969E-2</v>
          </cell>
        </row>
        <row r="22">
          <cell r="F22">
            <v>180887</v>
          </cell>
          <cell r="G22">
            <v>0</v>
          </cell>
          <cell r="H22">
            <v>0</v>
          </cell>
          <cell r="I22">
            <v>180887</v>
          </cell>
          <cell r="J22">
            <v>-180887</v>
          </cell>
          <cell r="K22">
            <v>0</v>
          </cell>
          <cell r="L22" t="str">
            <v>n.a.</v>
          </cell>
          <cell r="M22" t="str">
            <v>n.a.</v>
          </cell>
          <cell r="N22" t="str">
            <v>n.a.</v>
          </cell>
          <cell r="O22" t="str">
            <v xml:space="preserve"> </v>
          </cell>
          <cell r="P22">
            <v>0.16201732932560772</v>
          </cell>
          <cell r="Q22" t="str">
            <v xml:space="preserve"> </v>
          </cell>
        </row>
        <row r="23">
          <cell r="C23">
            <v>0</v>
          </cell>
          <cell r="E23">
            <v>0</v>
          </cell>
          <cell r="F23">
            <v>114412</v>
          </cell>
          <cell r="G23">
            <v>0</v>
          </cell>
          <cell r="H23">
            <v>57206</v>
          </cell>
          <cell r="I23">
            <v>114412</v>
          </cell>
          <cell r="J23">
            <v>-114412</v>
          </cell>
          <cell r="K23">
            <v>0</v>
          </cell>
          <cell r="L23" t="str">
            <v>n.a.</v>
          </cell>
          <cell r="M23" t="str">
            <v>n.a.</v>
          </cell>
          <cell r="N23" t="str">
            <v>n.a.</v>
          </cell>
          <cell r="O23" t="str">
            <v xml:space="preserve"> </v>
          </cell>
          <cell r="P23">
            <v>0.10247683184972625</v>
          </cell>
          <cell r="Q23" t="str">
            <v xml:space="preserve"> </v>
          </cell>
        </row>
        <row r="24">
          <cell r="C24">
            <v>0</v>
          </cell>
          <cell r="E24">
            <v>0</v>
          </cell>
          <cell r="F24">
            <v>16667</v>
          </cell>
          <cell r="G24">
            <v>0</v>
          </cell>
          <cell r="I24">
            <v>16667</v>
          </cell>
          <cell r="J24">
            <v>-16667</v>
          </cell>
          <cell r="K24">
            <v>0</v>
          </cell>
          <cell r="L24" t="str">
            <v>n.a.</v>
          </cell>
          <cell r="M24" t="str">
            <v>n.a.</v>
          </cell>
          <cell r="N24" t="str">
            <v>n.a.</v>
          </cell>
          <cell r="O24" t="str">
            <v xml:space="preserve"> </v>
          </cell>
          <cell r="P24">
            <v>1.4928341051982199E-2</v>
          </cell>
          <cell r="Q24" t="str">
            <v xml:space="preserve"> </v>
          </cell>
        </row>
        <row r="25">
          <cell r="C25">
            <v>0</v>
          </cell>
          <cell r="E25">
            <v>0</v>
          </cell>
          <cell r="F25">
            <v>4366</v>
          </cell>
          <cell r="G25">
            <v>0</v>
          </cell>
          <cell r="I25">
            <v>4366</v>
          </cell>
          <cell r="J25">
            <v>-4366</v>
          </cell>
          <cell r="K25">
            <v>0</v>
          </cell>
          <cell r="L25" t="str">
            <v>n.a.</v>
          </cell>
          <cell r="M25" t="str">
            <v>n.a.</v>
          </cell>
          <cell r="N25" t="str">
            <v>n.a.</v>
          </cell>
          <cell r="O25" t="str">
            <v xml:space="preserve"> </v>
          </cell>
          <cell r="P25">
            <v>3.9105500109770375E-3</v>
          </cell>
          <cell r="Q25" t="str">
            <v xml:space="preserve"> </v>
          </cell>
        </row>
        <row r="26">
          <cell r="C26">
            <v>0</v>
          </cell>
          <cell r="E26">
            <v>0</v>
          </cell>
          <cell r="F26">
            <v>45442</v>
          </cell>
          <cell r="G26">
            <v>0</v>
          </cell>
          <cell r="H26">
            <v>15147.333333333334</v>
          </cell>
          <cell r="I26">
            <v>45442</v>
          </cell>
          <cell r="J26">
            <v>-45442</v>
          </cell>
          <cell r="K26">
            <v>0</v>
          </cell>
          <cell r="L26" t="str">
            <v>n.a.</v>
          </cell>
          <cell r="M26" t="str">
            <v>n.a.</v>
          </cell>
          <cell r="N26" t="str">
            <v>n.a.</v>
          </cell>
          <cell r="O26" t="str">
            <v xml:space="preserve"> </v>
          </cell>
          <cell r="P26">
            <v>4.0701606412922253E-2</v>
          </cell>
          <cell r="Q26" t="str">
            <v xml:space="preserve"> </v>
          </cell>
        </row>
        <row r="27">
          <cell r="C27">
            <v>306682</v>
          </cell>
          <cell r="E27">
            <v>391068</v>
          </cell>
          <cell r="F27">
            <v>533534.30000000005</v>
          </cell>
          <cell r="G27">
            <v>533534.25800000003</v>
          </cell>
          <cell r="H27">
            <v>387183</v>
          </cell>
          <cell r="I27">
            <v>142466.30000000005</v>
          </cell>
          <cell r="J27">
            <v>-4.2000000015832484E-2</v>
          </cell>
          <cell r="K27">
            <v>25105.999999999942</v>
          </cell>
          <cell r="L27">
            <v>17.866830626785802</v>
          </cell>
          <cell r="M27">
            <v>60.805785622144292</v>
          </cell>
          <cell r="N27">
            <v>60.805772963458637</v>
          </cell>
          <cell r="O27">
            <v>0.35204720090661507</v>
          </cell>
          <cell r="P27">
            <v>0.47787736205259412</v>
          </cell>
          <cell r="Q27">
            <v>0.48140932621729415</v>
          </cell>
        </row>
        <row r="28">
          <cell r="C28">
            <v>266943</v>
          </cell>
          <cell r="E28">
            <v>324380</v>
          </cell>
          <cell r="F28">
            <v>334537.59999999998</v>
          </cell>
          <cell r="G28">
            <v>334537.59999999998</v>
          </cell>
          <cell r="H28">
            <v>334537.59999999998</v>
          </cell>
          <cell r="I28">
            <v>10157.599999999977</v>
          </cell>
          <cell r="J28">
            <v>0</v>
          </cell>
          <cell r="K28">
            <v>899.99999999994179</v>
          </cell>
          <cell r="L28">
            <v>21.108261182857156</v>
          </cell>
          <cell r="M28">
            <v>24.900632086707517</v>
          </cell>
          <cell r="N28">
            <v>24.900632086707517</v>
          </cell>
          <cell r="O28">
            <v>0.29201333535366686</v>
          </cell>
          <cell r="P28">
            <v>0.29963949046088678</v>
          </cell>
          <cell r="Q28">
            <v>0.30185413250511578</v>
          </cell>
        </row>
        <row r="29">
          <cell r="F29">
            <v>146351.29999999999</v>
          </cell>
          <cell r="G29">
            <v>146351.258</v>
          </cell>
          <cell r="I29">
            <v>146351.29999999999</v>
          </cell>
          <cell r="J29">
            <v>-4.1999999986728653E-2</v>
          </cell>
          <cell r="M29" t="str">
            <v>n.a.</v>
          </cell>
          <cell r="N29" t="str">
            <v>n.a.</v>
          </cell>
          <cell r="P29">
            <v>0.13108430550194769</v>
          </cell>
          <cell r="Q29">
            <v>0.13205311458150712</v>
          </cell>
        </row>
        <row r="30">
          <cell r="C30">
            <v>39739</v>
          </cell>
          <cell r="E30">
            <v>66688</v>
          </cell>
          <cell r="F30">
            <v>52645.4</v>
          </cell>
          <cell r="G30">
            <v>52645.4</v>
          </cell>
          <cell r="H30">
            <v>52645.4</v>
          </cell>
          <cell r="I30">
            <v>-14042.599999999999</v>
          </cell>
          <cell r="J30">
            <v>0</v>
          </cell>
          <cell r="K30">
            <v>24205.999999999993</v>
          </cell>
          <cell r="L30">
            <v>4.2896238955352439</v>
          </cell>
          <cell r="M30">
            <v>-17.670810853076844</v>
          </cell>
          <cell r="N30">
            <v>-17.670810853076844</v>
          </cell>
          <cell r="O30">
            <v>6.00338655529482E-2</v>
          </cell>
          <cell r="P30">
            <v>4.7153566089759631E-2</v>
          </cell>
          <cell r="Q30">
            <v>4.7502079130671185E-2</v>
          </cell>
        </row>
        <row r="31">
          <cell r="C31">
            <v>391876.6618</v>
          </cell>
          <cell r="E31">
            <v>490242</v>
          </cell>
          <cell r="F31">
            <v>501850.1</v>
          </cell>
          <cell r="G31">
            <v>501850.1</v>
          </cell>
          <cell r="H31">
            <v>501850.1</v>
          </cell>
          <cell r="I31">
            <v>11608.099999999977</v>
          </cell>
          <cell r="J31">
            <v>0</v>
          </cell>
          <cell r="K31">
            <v>13038</v>
          </cell>
          <cell r="L31">
            <v>21.072918876458434</v>
          </cell>
          <cell r="M31">
            <v>23.939720475688642</v>
          </cell>
          <cell r="N31">
            <v>23.939720475688642</v>
          </cell>
          <cell r="O31">
            <v>0.4413256105507502</v>
          </cell>
          <cell r="P31">
            <v>0.4494983770187419</v>
          </cell>
          <cell r="Q31">
            <v>0.45282062937949463</v>
          </cell>
        </row>
        <row r="32">
          <cell r="C32">
            <v>1095546.6343999999</v>
          </cell>
          <cell r="E32">
            <v>1132536</v>
          </cell>
          <cell r="F32">
            <v>1014549.115</v>
          </cell>
          <cell r="G32">
            <v>1117393.3</v>
          </cell>
          <cell r="H32">
            <v>1129927.3</v>
          </cell>
          <cell r="I32">
            <v>-117986.88500000001</v>
          </cell>
          <cell r="J32">
            <v>102844.18500000006</v>
          </cell>
          <cell r="K32">
            <v>49403.760000000242</v>
          </cell>
          <cell r="L32">
            <v>-1.0842735598607045</v>
          </cell>
          <cell r="M32">
            <v>-11.38925145035088</v>
          </cell>
          <cell r="N32">
            <v>-2.4068374083962896</v>
          </cell>
          <cell r="O32">
            <v>1.0195314593011298</v>
          </cell>
          <cell r="P32">
            <v>0.90871393788364496</v>
          </cell>
          <cell r="Q32">
            <v>1.0082268338103959</v>
          </cell>
        </row>
        <row r="33">
          <cell r="C33">
            <v>164252.17440000002</v>
          </cell>
          <cell r="E33">
            <v>69970</v>
          </cell>
          <cell r="F33">
            <v>74082.100000000006</v>
          </cell>
          <cell r="G33">
            <v>110000</v>
          </cell>
          <cell r="H33">
            <v>228517</v>
          </cell>
          <cell r="I33">
            <v>4112.1000000000058</v>
          </cell>
          <cell r="J33">
            <v>35917.899999999994</v>
          </cell>
          <cell r="K33">
            <v>0</v>
          </cell>
          <cell r="L33">
            <v>-57.400868356480039</v>
          </cell>
          <cell r="M33">
            <v>-54.897339855246386</v>
          </cell>
          <cell r="N33">
            <v>-33.029805905571017</v>
          </cell>
          <cell r="O33">
            <v>6.2988387307158486E-2</v>
          </cell>
          <cell r="P33">
            <v>6.6354044197939083E-2</v>
          </cell>
          <cell r="Q33">
            <v>9.9253281471388399E-2</v>
          </cell>
        </row>
        <row r="34">
          <cell r="F34">
            <v>31357</v>
          </cell>
          <cell r="G34">
            <v>31357</v>
          </cell>
          <cell r="I34">
            <v>31357</v>
          </cell>
          <cell r="J34">
            <v>0</v>
          </cell>
          <cell r="M34">
            <v>-36.395537525354968</v>
          </cell>
          <cell r="N34">
            <v>-36.395537525354968</v>
          </cell>
          <cell r="P34">
            <v>2.808591770366628E-2</v>
          </cell>
          <cell r="Q34">
            <v>2.8293501337257509E-2</v>
          </cell>
        </row>
        <row r="35">
          <cell r="F35">
            <v>87160</v>
          </cell>
          <cell r="G35">
            <v>87160</v>
          </cell>
          <cell r="I35">
            <v>87160</v>
          </cell>
          <cell r="J35">
            <v>0</v>
          </cell>
          <cell r="M35">
            <v>3.024786941052704</v>
          </cell>
          <cell r="N35">
            <v>3.024786941052704</v>
          </cell>
          <cell r="P35">
            <v>7.8067691011625889E-2</v>
          </cell>
          <cell r="Q35">
            <v>7.8644691027692837E-2</v>
          </cell>
        </row>
        <row r="36">
          <cell r="C36">
            <v>550049</v>
          </cell>
          <cell r="E36">
            <v>681100</v>
          </cell>
          <cell r="F36">
            <v>598900.01500000001</v>
          </cell>
          <cell r="G36">
            <v>654676.30000000005</v>
          </cell>
          <cell r="H36">
            <v>654676.30000000005</v>
          </cell>
          <cell r="I36">
            <v>-82199.984999999986</v>
          </cell>
          <cell r="J36">
            <v>55776.285000000033</v>
          </cell>
          <cell r="K36">
            <v>0</v>
          </cell>
          <cell r="L36">
            <v>23.825331924973959</v>
          </cell>
          <cell r="M36">
            <v>8.8812114920670648</v>
          </cell>
          <cell r="N36">
            <v>19.021450816200016</v>
          </cell>
          <cell r="O36">
            <v>0.61313978269123415</v>
          </cell>
          <cell r="P36">
            <v>0.53642429231158906</v>
          </cell>
          <cell r="Q36">
            <v>0.59071610069588287</v>
          </cell>
        </row>
        <row r="37">
          <cell r="C37">
            <v>228000</v>
          </cell>
          <cell r="E37">
            <v>278156</v>
          </cell>
          <cell r="F37">
            <v>278156.495</v>
          </cell>
          <cell r="G37">
            <v>207000</v>
          </cell>
          <cell r="H37">
            <v>207000</v>
          </cell>
          <cell r="I37">
            <v>0.49499999999534339</v>
          </cell>
          <cell r="J37">
            <v>-71156.494999999995</v>
          </cell>
          <cell r="K37">
            <v>0</v>
          </cell>
          <cell r="L37">
            <v>21.998245614035095</v>
          </cell>
          <cell r="M37">
            <v>21.998462719298239</v>
          </cell>
          <cell r="N37">
            <v>-9.210526315789469</v>
          </cell>
          <cell r="O37">
            <v>0.2504015700987563</v>
          </cell>
          <cell r="P37">
            <v>0.24913991859266704</v>
          </cell>
          <cell r="Q37">
            <v>0.18677662967797634</v>
          </cell>
        </row>
        <row r="38">
          <cell r="C38">
            <v>60000</v>
          </cell>
          <cell r="E38">
            <v>74400</v>
          </cell>
          <cell r="F38">
            <v>74400</v>
          </cell>
          <cell r="G38">
            <v>40800</v>
          </cell>
          <cell r="H38">
            <v>40800</v>
          </cell>
          <cell r="I38">
            <v>0</v>
          </cell>
          <cell r="J38">
            <v>-33600</v>
          </cell>
          <cell r="K38">
            <v>0</v>
          </cell>
          <cell r="L38">
            <v>24</v>
          </cell>
          <cell r="M38">
            <v>24</v>
          </cell>
          <cell r="N38">
            <v>-31.999999999999996</v>
          </cell>
          <cell r="O38">
            <v>6.6976361521403349E-2</v>
          </cell>
          <cell r="P38">
            <v>6.6638781680414927E-2</v>
          </cell>
          <cell r="Q38">
            <v>3.681394440029679E-2</v>
          </cell>
        </row>
        <row r="39">
          <cell r="C39">
            <v>189300</v>
          </cell>
          <cell r="E39">
            <v>138200</v>
          </cell>
          <cell r="F39">
            <v>100000</v>
          </cell>
          <cell r="G39">
            <v>100000</v>
          </cell>
          <cell r="H39">
            <v>100000</v>
          </cell>
          <cell r="I39">
            <v>-38200</v>
          </cell>
          <cell r="J39">
            <v>0</v>
          </cell>
          <cell r="K39">
            <v>0</v>
          </cell>
          <cell r="L39">
            <v>-26.994189117802424</v>
          </cell>
          <cell r="M39">
            <v>-47.173798203909136</v>
          </cell>
          <cell r="N39">
            <v>-47.173798203909136</v>
          </cell>
          <cell r="O39">
            <v>0.12441039196583255</v>
          </cell>
          <cell r="P39">
            <v>8.9568254946794254E-2</v>
          </cell>
          <cell r="Q39">
            <v>9.0230255883080354E-2</v>
          </cell>
        </row>
        <row r="40">
          <cell r="C40">
            <v>0</v>
          </cell>
          <cell r="E40">
            <v>0</v>
          </cell>
          <cell r="F40">
            <v>56000</v>
          </cell>
          <cell r="G40">
            <v>175303.3</v>
          </cell>
          <cell r="H40">
            <v>175303.3</v>
          </cell>
          <cell r="I40">
            <v>56000</v>
          </cell>
          <cell r="J40">
            <v>119303.29999999999</v>
          </cell>
          <cell r="K40">
            <v>0</v>
          </cell>
          <cell r="L40" t="str">
            <v>n.a.</v>
          </cell>
          <cell r="M40" t="str">
            <v>n.a.</v>
          </cell>
          <cell r="N40" t="str">
            <v>n.a.</v>
          </cell>
          <cell r="O40" t="str">
            <v xml:space="preserve"> </v>
          </cell>
          <cell r="P40">
            <v>5.0158222770204784E-2</v>
          </cell>
          <cell r="Q40">
            <v>0.15817661616148398</v>
          </cell>
        </row>
        <row r="41">
          <cell r="C41">
            <v>72749</v>
          </cell>
          <cell r="E41">
            <v>190344</v>
          </cell>
          <cell r="F41">
            <v>90343.52</v>
          </cell>
          <cell r="G41">
            <v>131573</v>
          </cell>
          <cell r="H41">
            <v>131573</v>
          </cell>
          <cell r="I41">
            <v>-100000.48</v>
          </cell>
          <cell r="J41">
            <v>41229.479999999996</v>
          </cell>
          <cell r="K41">
            <v>0</v>
          </cell>
          <cell r="L41">
            <v>161.6448336059602</v>
          </cell>
          <cell r="M41">
            <v>24.185239659651693</v>
          </cell>
          <cell r="N41">
            <v>80.858843420528117</v>
          </cell>
          <cell r="O41">
            <v>0.17135145910524191</v>
          </cell>
          <cell r="P41">
            <v>8.091911432150807E-2</v>
          </cell>
          <cell r="Q41">
            <v>0.11871865457304533</v>
          </cell>
        </row>
        <row r="42">
          <cell r="C42">
            <v>13400</v>
          </cell>
          <cell r="E42">
            <v>10800</v>
          </cell>
          <cell r="F42">
            <v>10800</v>
          </cell>
          <cell r="G42">
            <v>8100</v>
          </cell>
          <cell r="H42">
            <v>6784</v>
          </cell>
          <cell r="I42">
            <v>0</v>
          </cell>
          <cell r="J42">
            <v>-2700</v>
          </cell>
          <cell r="K42">
            <v>-5300</v>
          </cell>
          <cell r="L42">
            <v>33.333333333333329</v>
          </cell>
          <cell r="M42">
            <v>33.333333333333329</v>
          </cell>
          <cell r="N42">
            <v>0</v>
          </cell>
          <cell r="O42">
            <v>9.7223750595585492E-3</v>
          </cell>
          <cell r="P42">
            <v>9.6733715342537802E-3</v>
          </cell>
          <cell r="Q42">
            <v>7.3086507265295092E-3</v>
          </cell>
        </row>
        <row r="43">
          <cell r="C43">
            <v>186056.06</v>
          </cell>
          <cell r="E43">
            <v>185288</v>
          </cell>
          <cell r="F43">
            <v>186150</v>
          </cell>
          <cell r="G43">
            <v>200000</v>
          </cell>
          <cell r="H43">
            <v>213850</v>
          </cell>
          <cell r="I43">
            <v>862</v>
          </cell>
          <cell r="J43">
            <v>13850</v>
          </cell>
          <cell r="K43">
            <v>3658.1600000000035</v>
          </cell>
          <cell r="L43">
            <v>-2.3330986997179282</v>
          </cell>
          <cell r="M43">
            <v>-1.8787310724520334</v>
          </cell>
          <cell r="N43">
            <v>5.4217232635487278</v>
          </cell>
          <cell r="O43">
            <v>0.16679994722550781</v>
          </cell>
          <cell r="P43">
            <v>0.1667313065834575</v>
          </cell>
          <cell r="Q43">
            <v>0.18046051176616071</v>
          </cell>
        </row>
        <row r="44">
          <cell r="C44">
            <v>98934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-100</v>
          </cell>
          <cell r="M44">
            <v>-100</v>
          </cell>
          <cell r="N44">
            <v>-100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</row>
        <row r="45">
          <cell r="C45">
            <v>0</v>
          </cell>
          <cell r="E45">
            <v>97751</v>
          </cell>
          <cell r="F45">
            <v>0</v>
          </cell>
          <cell r="G45">
            <v>0</v>
          </cell>
          <cell r="H45">
            <v>0</v>
          </cell>
          <cell r="I45">
            <v>-97751</v>
          </cell>
          <cell r="J45">
            <v>0</v>
          </cell>
          <cell r="K45">
            <v>0</v>
          </cell>
          <cell r="L45" t="str">
            <v>n.a.</v>
          </cell>
          <cell r="M45" t="str">
            <v>n.a.</v>
          </cell>
          <cell r="N45" t="str">
            <v>n.a.</v>
          </cell>
          <cell r="O45">
            <v>8.7997396708047015E-2</v>
          </cell>
          <cell r="P45" t="str">
            <v xml:space="preserve"> </v>
          </cell>
          <cell r="Q45" t="str">
            <v xml:space="preserve"> </v>
          </cell>
        </row>
        <row r="46">
          <cell r="C46">
            <v>82855.399999999994</v>
          </cell>
          <cell r="E46">
            <v>87627</v>
          </cell>
          <cell r="F46">
            <v>26100</v>
          </cell>
          <cell r="G46">
            <v>26100</v>
          </cell>
          <cell r="H46">
            <v>26100</v>
          </cell>
          <cell r="I46">
            <v>-61527</v>
          </cell>
          <cell r="J46">
            <v>0</v>
          </cell>
          <cell r="K46">
            <v>-82855.399999999994</v>
          </cell>
          <cell r="L46" t="str">
            <v>n.a.</v>
          </cell>
          <cell r="M46" t="str">
            <v>n.a.</v>
          </cell>
          <cell r="N46" t="str">
            <v>n.a.</v>
          </cell>
          <cell r="O46">
            <v>7.8883570309623799E-2</v>
          </cell>
          <cell r="P46">
            <v>2.3377314541113303E-2</v>
          </cell>
          <cell r="Q46">
            <v>2.3550096785483973E-2</v>
          </cell>
        </row>
        <row r="47">
          <cell r="O47" t="str">
            <v xml:space="preserve"> </v>
          </cell>
        </row>
        <row r="48">
          <cell r="C48">
            <v>15622302.947824001</v>
          </cell>
          <cell r="E48">
            <v>19265187</v>
          </cell>
          <cell r="F48">
            <v>19488005.992658094</v>
          </cell>
          <cell r="G48">
            <v>19611801.492658094</v>
          </cell>
          <cell r="H48">
            <v>19611801.492658094</v>
          </cell>
          <cell r="I48">
            <v>222818.99265809357</v>
          </cell>
          <cell r="J48">
            <v>123795.5</v>
          </cell>
          <cell r="K48">
            <v>-220333.14900000207</v>
          </cell>
          <cell r="L48">
            <v>25.082617688751551</v>
          </cell>
          <cell r="M48">
            <v>26.529309219565398</v>
          </cell>
          <cell r="N48">
            <v>27.333073294011601</v>
          </cell>
          <cell r="O48">
            <v>17.34290496356774</v>
          </cell>
          <cell r="P48">
            <v>17.455066891550544</v>
          </cell>
          <cell r="Q48">
            <v>17.69577867010717</v>
          </cell>
        </row>
        <row r="49">
          <cell r="C49">
            <v>13743780.426072501</v>
          </cell>
          <cell r="E49">
            <v>16735229</v>
          </cell>
          <cell r="F49">
            <v>16846398.492658094</v>
          </cell>
          <cell r="G49">
            <v>16846398.492658094</v>
          </cell>
          <cell r="H49">
            <v>16846398.492658094</v>
          </cell>
          <cell r="I49">
            <v>111169.49265809357</v>
          </cell>
          <cell r="J49">
            <v>0</v>
          </cell>
          <cell r="K49">
            <v>-220333.14900000021</v>
          </cell>
          <cell r="L49">
            <v>23.749726361359926</v>
          </cell>
          <cell r="M49">
            <v>24.571776319336024</v>
          </cell>
          <cell r="N49">
            <v>24.571776319336024</v>
          </cell>
          <cell r="O49">
            <v>15.065386393111199</v>
          </cell>
          <cell r="P49">
            <v>15.089025151256907</v>
          </cell>
          <cell r="Q49">
            <v>15.20054846700879</v>
          </cell>
        </row>
        <row r="50">
          <cell r="C50">
            <v>13171377.947824001</v>
          </cell>
          <cell r="E50">
            <v>16266187</v>
          </cell>
          <cell r="F50">
            <v>16613011.973780537</v>
          </cell>
          <cell r="G50">
            <v>16736807.473780537</v>
          </cell>
          <cell r="H50">
            <v>16736807.473780537</v>
          </cell>
          <cell r="I50">
            <v>346824.97378053702</v>
          </cell>
          <cell r="J50">
            <v>123795.5</v>
          </cell>
          <cell r="K50">
            <v>-124154.97700000182</v>
          </cell>
          <cell r="L50">
            <v>24.671641132938404</v>
          </cell>
          <cell r="M50">
            <v>27.329869436050114</v>
          </cell>
          <cell r="N50">
            <v>28.278695866600344</v>
          </cell>
          <cell r="O50">
            <v>14.643145444714397</v>
          </cell>
          <cell r="P50">
            <v>14.879984919017208</v>
          </cell>
          <cell r="Q50">
            <v>15.101664210250695</v>
          </cell>
        </row>
        <row r="51">
          <cell r="C51">
            <v>1878522.5217514997</v>
          </cell>
          <cell r="E51">
            <v>2529958</v>
          </cell>
          <cell r="F51">
            <v>2641607.5</v>
          </cell>
          <cell r="G51">
            <v>2765403</v>
          </cell>
          <cell r="H51">
            <v>2765403</v>
          </cell>
          <cell r="I51">
            <v>111649.5</v>
          </cell>
          <cell r="J51">
            <v>123795.5</v>
          </cell>
          <cell r="K51">
            <v>0</v>
          </cell>
          <cell r="L51">
            <v>34.678076557799997</v>
          </cell>
          <cell r="M51">
            <v>40.621550682129381</v>
          </cell>
          <cell r="N51">
            <v>47.211596772424592</v>
          </cell>
          <cell r="O51">
            <v>2.2775185704565395</v>
          </cell>
          <cell r="P51">
            <v>2.366041740293638</v>
          </cell>
          <cell r="Q51">
            <v>2.4952302030983806</v>
          </cell>
        </row>
        <row r="52">
          <cell r="C52">
            <v>467078.2217514998</v>
          </cell>
          <cell r="E52">
            <v>737054</v>
          </cell>
          <cell r="F52">
            <v>680599.2</v>
          </cell>
          <cell r="G52">
            <v>644103</v>
          </cell>
          <cell r="H52">
            <v>644103</v>
          </cell>
          <cell r="I52">
            <v>-56454.800000000047</v>
          </cell>
          <cell r="J52">
            <v>-36496.199999999953</v>
          </cell>
          <cell r="K52">
            <v>0</v>
          </cell>
          <cell r="L52">
            <v>57.800977582751798</v>
          </cell>
          <cell r="M52">
            <v>45.714179832195214</v>
          </cell>
          <cell r="N52">
            <v>37.900456498415579</v>
          </cell>
          <cell r="O52">
            <v>0.66351068769887656</v>
          </cell>
          <cell r="P52">
            <v>0.60960082662184212</v>
          </cell>
          <cell r="Q52">
            <v>0.58117578505059708</v>
          </cell>
        </row>
        <row r="53">
          <cell r="C53">
            <v>1411444.3</v>
          </cell>
          <cell r="E53">
            <v>1792904</v>
          </cell>
          <cell r="F53">
            <v>1857009.3</v>
          </cell>
          <cell r="G53">
            <v>2121300</v>
          </cell>
          <cell r="H53">
            <v>2121300</v>
          </cell>
          <cell r="I53">
            <v>64105.300000000047</v>
          </cell>
          <cell r="J53">
            <v>264290.69999999995</v>
          </cell>
          <cell r="K53">
            <v>0</v>
          </cell>
          <cell r="L53">
            <v>27.026195791077257</v>
          </cell>
          <cell r="M53">
            <v>31.56801866003498</v>
          </cell>
          <cell r="N53">
            <v>50.292859590704353</v>
          </cell>
          <cell r="O53">
            <v>1.6140078827576632</v>
          </cell>
          <cell r="P53">
            <v>1.6632908242096796</v>
          </cell>
          <cell r="Q53">
            <v>1.9140544180477836</v>
          </cell>
        </row>
        <row r="54">
          <cell r="C54">
            <v>0</v>
          </cell>
          <cell r="E54">
            <v>0</v>
          </cell>
          <cell r="F54">
            <v>103999</v>
          </cell>
          <cell r="G54">
            <v>0</v>
          </cell>
          <cell r="H54">
            <v>0</v>
          </cell>
          <cell r="I54">
            <v>103999</v>
          </cell>
          <cell r="J54">
            <v>-103999</v>
          </cell>
          <cell r="K54">
            <v>0</v>
          </cell>
          <cell r="L54" t="str">
            <v>n.a.</v>
          </cell>
          <cell r="M54" t="str">
            <v>n.a.</v>
          </cell>
          <cell r="N54" t="str">
            <v>n.a.</v>
          </cell>
          <cell r="O54" t="str">
            <v xml:space="preserve"> </v>
          </cell>
          <cell r="P54">
            <v>9.3150089462116559E-2</v>
          </cell>
          <cell r="Q54" t="str">
            <v xml:space="preserve"> </v>
          </cell>
        </row>
        <row r="55">
          <cell r="C55">
            <v>11292855.426072501</v>
          </cell>
          <cell r="E55">
            <v>13736229</v>
          </cell>
          <cell r="F55">
            <v>13971404.473780537</v>
          </cell>
          <cell r="G55">
            <v>13971404.473780537</v>
          </cell>
          <cell r="H55">
            <v>13971404.473780537</v>
          </cell>
          <cell r="I55">
            <v>235175.47378053702</v>
          </cell>
          <cell r="J55">
            <v>0</v>
          </cell>
          <cell r="K55">
            <v>-124154.97699999996</v>
          </cell>
          <cell r="L55">
            <v>22.988606083895103</v>
          </cell>
          <cell r="M55">
            <v>25.094271598454277</v>
          </cell>
          <cell r="N55">
            <v>25.094271598454277</v>
          </cell>
          <cell r="O55">
            <v>12.365626874257858</v>
          </cell>
          <cell r="P55">
            <v>12.513943178723572</v>
          </cell>
          <cell r="Q55">
            <v>12.606434007152314</v>
          </cell>
        </row>
        <row r="56">
          <cell r="C56">
            <v>2551193.1740000001</v>
          </cell>
          <cell r="E56">
            <v>2827000</v>
          </cell>
          <cell r="F56">
            <v>3038900.8549118382</v>
          </cell>
          <cell r="G56">
            <v>3038900.8549118382</v>
          </cell>
          <cell r="H56">
            <v>3038900.8549118382</v>
          </cell>
          <cell r="I56">
            <v>211900.85491183819</v>
          </cell>
          <cell r="J56">
            <v>0</v>
          </cell>
          <cell r="K56">
            <v>0</v>
          </cell>
          <cell r="L56">
            <v>10.810895419869905</v>
          </cell>
          <cell r="M56">
            <v>19.116846418460899</v>
          </cell>
          <cell r="N56">
            <v>19.116846418460899</v>
          </cell>
          <cell r="O56">
            <v>2.5449216938307426</v>
          </cell>
          <cell r="P56">
            <v>2.7218904653077454</v>
          </cell>
          <cell r="Q56">
            <v>2.7420080174200683</v>
          </cell>
        </row>
        <row r="57">
          <cell r="C57">
            <v>7848944.2520725001</v>
          </cell>
          <cell r="E57">
            <v>9638543</v>
          </cell>
          <cell r="F57">
            <v>9660532.5</v>
          </cell>
          <cell r="G57">
            <v>9660532.5</v>
          </cell>
          <cell r="H57">
            <v>9660532.5</v>
          </cell>
          <cell r="I57">
            <v>21989.5</v>
          </cell>
          <cell r="J57">
            <v>0</v>
          </cell>
          <cell r="K57">
            <v>-84519</v>
          </cell>
          <cell r="L57">
            <v>24.137237298114968</v>
          </cell>
          <cell r="M57">
            <v>24.420445639828724</v>
          </cell>
          <cell r="N57">
            <v>24.420445639828724</v>
          </cell>
          <cell r="O57">
            <v>8.6768083401557998</v>
          </cell>
          <cell r="P57">
            <v>8.6527703788179178</v>
          </cell>
          <cell r="Q57">
            <v>8.7167231944181403</v>
          </cell>
        </row>
        <row r="58">
          <cell r="C58">
            <v>2695471</v>
          </cell>
          <cell r="E58">
            <v>3111900</v>
          </cell>
          <cell r="F58">
            <v>3092837</v>
          </cell>
          <cell r="G58">
            <v>3092837</v>
          </cell>
          <cell r="H58">
            <v>3092837</v>
          </cell>
          <cell r="I58">
            <v>-19063</v>
          </cell>
          <cell r="J58">
            <v>0</v>
          </cell>
          <cell r="K58">
            <v>-63471</v>
          </cell>
          <cell r="L58">
            <v>18.233282674772045</v>
          </cell>
          <cell r="M58">
            <v>17.509004559270515</v>
          </cell>
          <cell r="N58">
            <v>17.509004559270515</v>
          </cell>
          <cell r="O58">
            <v>2.8013943470222453</v>
          </cell>
          <cell r="P58">
            <v>2.7702001292487832</v>
          </cell>
          <cell r="Q58">
            <v>2.7906747391465858</v>
          </cell>
        </row>
        <row r="59">
          <cell r="C59">
            <v>1555900</v>
          </cell>
          <cell r="E59">
            <v>1929800</v>
          </cell>
          <cell r="F59">
            <v>1934659</v>
          </cell>
          <cell r="G59">
            <v>1934659</v>
          </cell>
          <cell r="H59">
            <v>1934659</v>
          </cell>
          <cell r="I59">
            <v>4859</v>
          </cell>
          <cell r="J59">
            <v>0</v>
          </cell>
          <cell r="K59">
            <v>-3900</v>
          </cell>
          <cell r="L59">
            <v>24.342783505154642</v>
          </cell>
          <cell r="M59">
            <v>24.655863402061851</v>
          </cell>
          <cell r="N59">
            <v>24.655863402061851</v>
          </cell>
          <cell r="O59">
            <v>1.7372443879570452</v>
          </cell>
          <cell r="P59">
            <v>1.7328403054711006</v>
          </cell>
          <cell r="Q59">
            <v>1.7456477661650438</v>
          </cell>
        </row>
        <row r="60">
          <cell r="C60">
            <v>3597573.2520725001</v>
          </cell>
          <cell r="E60">
            <v>4596843</v>
          </cell>
          <cell r="F60">
            <v>4633036.5</v>
          </cell>
          <cell r="G60">
            <v>4633036.5</v>
          </cell>
          <cell r="H60">
            <v>4633036.5</v>
          </cell>
          <cell r="I60">
            <v>36193.5</v>
          </cell>
          <cell r="J60">
            <v>0</v>
          </cell>
          <cell r="K60">
            <v>-17148</v>
          </cell>
          <cell r="L60">
            <v>28.38818510005634</v>
          </cell>
          <cell r="M60">
            <v>29.399056643291299</v>
          </cell>
          <cell r="N60">
            <v>29.399056643291299</v>
          </cell>
          <cell r="O60">
            <v>4.1381696051765093</v>
          </cell>
          <cell r="P60">
            <v>4.1497299440980333</v>
          </cell>
          <cell r="Q60">
            <v>4.1804006891065102</v>
          </cell>
        </row>
        <row r="61">
          <cell r="C61">
            <v>892718</v>
          </cell>
          <cell r="E61">
            <v>1270686</v>
          </cell>
          <cell r="F61">
            <v>1271971.1188686998</v>
          </cell>
          <cell r="G61">
            <v>1271971.1188686998</v>
          </cell>
          <cell r="H61">
            <v>1271971.1188686998</v>
          </cell>
          <cell r="I61">
            <v>1285.118868699763</v>
          </cell>
          <cell r="J61">
            <v>0</v>
          </cell>
          <cell r="K61">
            <v>-39635.977000000072</v>
          </cell>
          <cell r="L61">
            <v>48.952382741747222</v>
          </cell>
          <cell r="M61">
            <v>49.10302697454685</v>
          </cell>
          <cell r="N61">
            <v>49.10302697454685</v>
          </cell>
          <cell r="O61">
            <v>1.1438968402713163</v>
          </cell>
          <cell r="P61">
            <v>1.1392823345979086</v>
          </cell>
          <cell r="Q61">
            <v>1.1477027953141081</v>
          </cell>
        </row>
        <row r="62">
          <cell r="C62">
            <v>163200</v>
          </cell>
          <cell r="E62">
            <v>489386</v>
          </cell>
          <cell r="F62">
            <v>481600</v>
          </cell>
          <cell r="G62">
            <v>481600</v>
          </cell>
          <cell r="H62">
            <v>481600</v>
          </cell>
          <cell r="I62">
            <v>-7786</v>
          </cell>
          <cell r="J62">
            <v>0</v>
          </cell>
          <cell r="K62">
            <v>-35753</v>
          </cell>
          <cell r="L62">
            <v>283.99177697395783</v>
          </cell>
          <cell r="M62">
            <v>277.88257079413404</v>
          </cell>
          <cell r="N62">
            <v>277.88257079413404</v>
          </cell>
          <cell r="O62">
            <v>0.44055502230528887</v>
          </cell>
          <cell r="P62">
            <v>0.43136071582376118</v>
          </cell>
          <cell r="Q62">
            <v>0.43454891233291498</v>
          </cell>
        </row>
        <row r="63">
          <cell r="C63">
            <v>729518</v>
          </cell>
          <cell r="E63">
            <v>781300</v>
          </cell>
          <cell r="F63">
            <v>790371.11886869965</v>
          </cell>
          <cell r="G63">
            <v>790371.11886869965</v>
          </cell>
          <cell r="H63">
            <v>790371.11886869965</v>
          </cell>
          <cell r="I63">
            <v>9071.1188686996466</v>
          </cell>
          <cell r="J63">
            <v>0</v>
          </cell>
          <cell r="K63">
            <v>-3882.9770000000717</v>
          </cell>
          <cell r="L63">
            <v>7.6712086979848104</v>
          </cell>
          <cell r="M63">
            <v>8.9213025580078273</v>
          </cell>
          <cell r="N63">
            <v>8.9213025580078273</v>
          </cell>
          <cell r="O63">
            <v>0.70334181796602735</v>
          </cell>
          <cell r="P63">
            <v>0.70792161877414728</v>
          </cell>
          <cell r="Q63">
            <v>0.71315388298119287</v>
          </cell>
        </row>
        <row r="64">
          <cell r="C64">
            <v>2450925</v>
          </cell>
          <cell r="E64">
            <v>2999000</v>
          </cell>
          <cell r="F64">
            <v>2874994.0188775575</v>
          </cell>
          <cell r="G64">
            <v>2874994.0188775575</v>
          </cell>
          <cell r="H64">
            <v>2874994.0188775575</v>
          </cell>
          <cell r="I64">
            <v>-124005.98112244252</v>
          </cell>
          <cell r="J64">
            <v>0</v>
          </cell>
          <cell r="K64">
            <v>-96178.172000000719</v>
          </cell>
          <cell r="L64">
            <v>27.359763875218633</v>
          </cell>
          <cell r="M64">
            <v>22.093550979296971</v>
          </cell>
          <cell r="N64">
            <v>22.093550979296971</v>
          </cell>
          <cell r="O64">
            <v>2.6997595188533419</v>
          </cell>
          <cell r="P64">
            <v>2.5750819725333369</v>
          </cell>
          <cell r="Q64">
            <v>2.5941144598564758</v>
          </cell>
        </row>
        <row r="65">
          <cell r="C65">
            <v>2239325</v>
          </cell>
          <cell r="E65">
            <v>2999000</v>
          </cell>
          <cell r="F65">
            <v>2874994.0188775575</v>
          </cell>
          <cell r="G65">
            <v>2874994.0188775575</v>
          </cell>
          <cell r="H65">
            <v>2874994.0188775575</v>
          </cell>
          <cell r="I65">
            <v>-124005.98112244252</v>
          </cell>
          <cell r="J65">
            <v>0</v>
          </cell>
          <cell r="K65">
            <v>76821.827999999281</v>
          </cell>
          <cell r="L65">
            <v>29.48229204405175</v>
          </cell>
          <cell r="M65">
            <v>24.128314497234381</v>
          </cell>
          <cell r="N65">
            <v>24.128314497234381</v>
          </cell>
          <cell r="O65">
            <v>2.6997595188533419</v>
          </cell>
          <cell r="P65">
            <v>2.5750819725333369</v>
          </cell>
          <cell r="Q65">
            <v>2.5941144598564758</v>
          </cell>
        </row>
        <row r="66">
          <cell r="C66">
            <v>211600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-173000</v>
          </cell>
          <cell r="L66">
            <v>-100</v>
          </cell>
          <cell r="M66">
            <v>-100</v>
          </cell>
          <cell r="N66">
            <v>-100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</row>
        <row r="67">
          <cell r="C67">
            <v>38600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-100</v>
          </cell>
          <cell r="M67">
            <v>-100</v>
          </cell>
          <cell r="N67">
            <v>-100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</row>
        <row r="68">
          <cell r="F68">
            <v>0</v>
          </cell>
          <cell r="G68">
            <v>0</v>
          </cell>
        </row>
        <row r="69">
          <cell r="O69" t="str">
            <v xml:space="preserve"> </v>
          </cell>
        </row>
        <row r="70">
          <cell r="O70" t="str">
            <v xml:space="preserve"> </v>
          </cell>
        </row>
        <row r="71">
          <cell r="C71">
            <v>-3617923.9585239999</v>
          </cell>
          <cell r="E71">
            <v>-4760010</v>
          </cell>
          <cell r="F71">
            <v>-4350990.4776580911</v>
          </cell>
          <cell r="G71">
            <v>-5129603.034658093</v>
          </cell>
          <cell r="H71">
            <v>-5457278.2926580943</v>
          </cell>
          <cell r="I71">
            <v>409019.52234190889</v>
          </cell>
          <cell r="J71">
            <v>-778612.55700000189</v>
          </cell>
          <cell r="K71">
            <v>269322.14990000241</v>
          </cell>
          <cell r="L71">
            <v>42.149179628974039</v>
          </cell>
          <cell r="M71">
            <v>29.934543619146936</v>
          </cell>
          <cell r="N71">
            <v>53.18641414596685</v>
          </cell>
          <cell r="O71">
            <v>-4.2850557877082673</v>
          </cell>
          <cell r="P71">
            <v>-3.8971062437395405</v>
          </cell>
          <cell r="Q71">
            <v>-4.6284539439582524</v>
          </cell>
        </row>
        <row r="72">
          <cell r="O72" t="str">
            <v xml:space="preserve"> </v>
          </cell>
        </row>
        <row r="73">
          <cell r="C73">
            <v>345136</v>
          </cell>
          <cell r="E73">
            <v>248238</v>
          </cell>
          <cell r="F73">
            <v>166104.1</v>
          </cell>
          <cell r="G73">
            <v>218886</v>
          </cell>
          <cell r="H73">
            <v>224802</v>
          </cell>
          <cell r="I73">
            <v>-82133.899999999994</v>
          </cell>
          <cell r="J73">
            <v>52781.899999999994</v>
          </cell>
          <cell r="K73">
            <v>173750</v>
          </cell>
          <cell r="L73">
            <v>-52.159433864085749</v>
          </cell>
          <cell r="M73">
            <v>-67.988324988533137</v>
          </cell>
          <cell r="N73">
            <v>-57.816167713139308</v>
          </cell>
          <cell r="O73">
            <v>0.22346879074395329</v>
          </cell>
          <cell r="P73">
            <v>0.1487765437650781</v>
          </cell>
          <cell r="Q73">
            <v>0.19750139789223928</v>
          </cell>
        </row>
        <row r="74">
          <cell r="O74" t="str">
            <v xml:space="preserve"> </v>
          </cell>
        </row>
        <row r="75">
          <cell r="C75">
            <v>-3963059.9585239999</v>
          </cell>
          <cell r="E75">
            <v>-5008248</v>
          </cell>
          <cell r="F75">
            <v>-4517094.5776580907</v>
          </cell>
          <cell r="G75">
            <v>-5348489.034658093</v>
          </cell>
          <cell r="H75">
            <v>-5682080.2926580943</v>
          </cell>
          <cell r="I75">
            <v>491153.42234190926</v>
          </cell>
          <cell r="J75">
            <v>-831394.45700000226</v>
          </cell>
          <cell r="K75">
            <v>95572.149900002405</v>
          </cell>
          <cell r="L75">
            <v>29.496154812233797</v>
          </cell>
          <cell r="M75">
            <v>16.796608061324836</v>
          </cell>
          <cell r="N75">
            <v>38.293623647155513</v>
          </cell>
          <cell r="O75">
            <v>-4.5085245784522208</v>
          </cell>
          <cell r="P75">
            <v>-4.0458827875046186</v>
          </cell>
          <cell r="Q75">
            <v>-4.8259553418504915</v>
          </cell>
        </row>
        <row r="76">
          <cell r="O76" t="str">
            <v xml:space="preserve"> </v>
          </cell>
        </row>
        <row r="77">
          <cell r="C77">
            <v>3963059.9585239999</v>
          </cell>
          <cell r="E77">
            <v>5008248</v>
          </cell>
          <cell r="F77">
            <v>4517094.5776580907</v>
          </cell>
          <cell r="G77">
            <v>5348489.034658093</v>
          </cell>
          <cell r="H77">
            <v>5682080.2926580943</v>
          </cell>
          <cell r="I77">
            <v>-491153.42234190926</v>
          </cell>
          <cell r="J77">
            <v>831394.45700000226</v>
          </cell>
          <cell r="K77">
            <v>-95572.149900002405</v>
          </cell>
          <cell r="L77">
            <v>29.496154812233797</v>
          </cell>
          <cell r="M77">
            <v>16.796608061324836</v>
          </cell>
          <cell r="N77">
            <v>38.293623647155513</v>
          </cell>
          <cell r="O77">
            <v>4.5085245784522208</v>
          </cell>
          <cell r="P77">
            <v>4.0458827875046186</v>
          </cell>
          <cell r="Q77">
            <v>4.8259553418504915</v>
          </cell>
        </row>
        <row r="78">
          <cell r="C78">
            <v>1021745.5780114998</v>
          </cell>
          <cell r="E78">
            <v>1980464</v>
          </cell>
          <cell r="F78">
            <v>976469.39999999991</v>
          </cell>
          <cell r="G78">
            <v>991376</v>
          </cell>
          <cell r="H78">
            <v>991376</v>
          </cell>
          <cell r="I78">
            <v>-1003994.6000000001</v>
          </cell>
          <cell r="J78">
            <v>14906.600000000093</v>
          </cell>
          <cell r="K78">
            <v>58068.607800000231</v>
          </cell>
          <cell r="L78">
            <v>83.407851649183982</v>
          </cell>
          <cell r="M78">
            <v>-9.5706082740369514</v>
          </cell>
          <cell r="N78">
            <v>-8.1901300217719566</v>
          </cell>
          <cell r="O78">
            <v>1.7828531296253298</v>
          </cell>
          <cell r="P78">
            <v>0.87460660166943216</v>
          </cell>
          <cell r="Q78">
            <v>0.89452110156344677</v>
          </cell>
        </row>
        <row r="79">
          <cell r="C79">
            <v>1761893.7411999998</v>
          </cell>
          <cell r="E79">
            <v>2790693</v>
          </cell>
          <cell r="F79">
            <v>1765927.7</v>
          </cell>
          <cell r="G79">
            <v>1760602</v>
          </cell>
          <cell r="H79">
            <v>1760602</v>
          </cell>
          <cell r="I79">
            <v>-1024765.3</v>
          </cell>
          <cell r="J79">
            <v>-5325.6999999999534</v>
          </cell>
          <cell r="K79">
            <v>58068.607800000114</v>
          </cell>
          <cell r="L79">
            <v>53.337952377607124</v>
          </cell>
          <cell r="M79">
            <v>-2.9689981789837505</v>
          </cell>
          <cell r="N79">
            <v>-3.2616251117841055</v>
          </cell>
          <cell r="O79">
            <v>2.5122374094522804</v>
          </cell>
          <cell r="P79">
            <v>1.5817106245120602</v>
          </cell>
          <cell r="Q79">
            <v>1.5885956896826303</v>
          </cell>
        </row>
        <row r="80">
          <cell r="C80">
            <v>317067.2928</v>
          </cell>
          <cell r="E80">
            <v>887100</v>
          </cell>
          <cell r="F80">
            <v>693415.7</v>
          </cell>
          <cell r="G80">
            <v>688090</v>
          </cell>
          <cell r="H80">
            <v>688090</v>
          </cell>
          <cell r="I80">
            <v>-193684.30000000005</v>
          </cell>
          <cell r="J80">
            <v>-5325.6999999999534</v>
          </cell>
          <cell r="K80">
            <v>58068.60779999994</v>
          </cell>
          <cell r="L80">
            <v>136.47430133483743</v>
          </cell>
          <cell r="M80">
            <v>84.843865620682223</v>
          </cell>
          <cell r="N80">
            <v>83.424193445483354</v>
          </cell>
          <cell r="O80">
            <v>0.79858508475318424</v>
          </cell>
          <cell r="P80">
            <v>0.62108034201709805</v>
          </cell>
          <cell r="Q80">
            <v>0.62086536770588763</v>
          </cell>
        </row>
        <row r="81">
          <cell r="C81">
            <v>1444826.4483999999</v>
          </cell>
          <cell r="E81">
            <v>1903593</v>
          </cell>
          <cell r="F81">
            <v>1072512</v>
          </cell>
          <cell r="G81">
            <v>1072512</v>
          </cell>
          <cell r="H81">
            <v>1072512</v>
          </cell>
          <cell r="I81">
            <v>-831081</v>
          </cell>
          <cell r="J81">
            <v>0</v>
          </cell>
          <cell r="K81">
            <v>0</v>
          </cell>
          <cell r="L81">
            <v>31.752363898656345</v>
          </cell>
          <cell r="M81">
            <v>-25.768800731208973</v>
          </cell>
          <cell r="N81">
            <v>-25.768800731208973</v>
          </cell>
          <cell r="O81">
            <v>1.713652324699096</v>
          </cell>
          <cell r="P81">
            <v>0.96063028249496218</v>
          </cell>
          <cell r="Q81">
            <v>0.9677303219767428</v>
          </cell>
        </row>
        <row r="82">
          <cell r="C82">
            <v>740148.16318849998</v>
          </cell>
          <cell r="E82">
            <v>810229</v>
          </cell>
          <cell r="F82">
            <v>789458.3</v>
          </cell>
          <cell r="G82">
            <v>769226</v>
          </cell>
          <cell r="H82">
            <v>769226</v>
          </cell>
          <cell r="I82">
            <v>-20770.699999999953</v>
          </cell>
          <cell r="J82">
            <v>-20232.300000000047</v>
          </cell>
          <cell r="K82">
            <v>0</v>
          </cell>
          <cell r="L82">
            <v>9.4684875673537228</v>
          </cell>
          <cell r="M82">
            <v>6.662198092754279</v>
          </cell>
          <cell r="N82">
            <v>3.9286508104316553</v>
          </cell>
          <cell r="O82">
            <v>0.72938427982695031</v>
          </cell>
          <cell r="P82">
            <v>0.70710402284262797</v>
          </cell>
          <cell r="Q82">
            <v>0.69407458811918377</v>
          </cell>
        </row>
        <row r="83">
          <cell r="O83" t="str">
            <v xml:space="preserve"> </v>
          </cell>
        </row>
        <row r="84">
          <cell r="C84">
            <v>1790818.7000000002</v>
          </cell>
          <cell r="E84">
            <v>1983921</v>
          </cell>
          <cell r="F84">
            <v>2817881.6148455972</v>
          </cell>
          <cell r="G84">
            <v>3517000</v>
          </cell>
          <cell r="H84">
            <v>3517000</v>
          </cell>
          <cell r="I84">
            <v>833960.61484559719</v>
          </cell>
          <cell r="J84">
            <v>699118.38515440281</v>
          </cell>
          <cell r="K84">
            <v>149421</v>
          </cell>
          <cell r="L84">
            <v>2.2513352345073567</v>
          </cell>
          <cell r="M84">
            <v>45.233685036214702</v>
          </cell>
          <cell r="N84">
            <v>81.266263132333577</v>
          </cell>
          <cell r="O84">
            <v>1.7859651898643014</v>
          </cell>
          <cell r="P84">
            <v>2.5239273888837475</v>
          </cell>
          <cell r="Q84">
            <v>3.1733980994079363</v>
          </cell>
        </row>
        <row r="85">
          <cell r="C85">
            <v>3874041.1</v>
          </cell>
          <cell r="E85">
            <v>5409063</v>
          </cell>
          <cell r="F85">
            <v>6256646.1322326977</v>
          </cell>
          <cell r="G85">
            <v>7003000</v>
          </cell>
          <cell r="H85">
            <v>7003000</v>
          </cell>
          <cell r="I85">
            <v>847583.13223269768</v>
          </cell>
          <cell r="J85">
            <v>746353.86776730232</v>
          </cell>
          <cell r="K85">
            <v>149421</v>
          </cell>
          <cell r="L85">
            <v>34.438025401059448</v>
          </cell>
          <cell r="M85">
            <v>55.504040468846405</v>
          </cell>
          <cell r="N85">
            <v>74.054081433996856</v>
          </cell>
          <cell r="O85">
            <v>4.8693462228500879</v>
          </cell>
          <cell r="P85">
            <v>5.6039687588369258</v>
          </cell>
          <cell r="Q85">
            <v>6.3188248194921179</v>
          </cell>
        </row>
        <row r="86">
          <cell r="C86">
            <v>3874041.1</v>
          </cell>
          <cell r="E86">
            <v>4783063</v>
          </cell>
          <cell r="F86">
            <v>5277646.1322326977</v>
          </cell>
          <cell r="G86">
            <v>6044000</v>
          </cell>
          <cell r="H86">
            <v>6044000</v>
          </cell>
          <cell r="I86">
            <v>494583.13223269768</v>
          </cell>
          <cell r="J86">
            <v>766353.86776730232</v>
          </cell>
          <cell r="K86">
            <v>40</v>
          </cell>
          <cell r="L86">
            <v>23.463161367478857</v>
          </cell>
          <cell r="M86">
            <v>36.229624419393211</v>
          </cell>
          <cell r="N86">
            <v>56.011189337259857</v>
          </cell>
          <cell r="O86">
            <v>4.3058085573608604</v>
          </cell>
          <cell r="P86">
            <v>4.7270955429078096</v>
          </cell>
          <cell r="Q86">
            <v>5.4535166655733764</v>
          </cell>
        </row>
        <row r="87">
          <cell r="F87">
            <v>1700000</v>
          </cell>
          <cell r="G87">
            <v>2200000</v>
          </cell>
          <cell r="J87">
            <v>500000</v>
          </cell>
          <cell r="K87">
            <v>591100</v>
          </cell>
          <cell r="L87">
            <v>-100</v>
          </cell>
          <cell r="M87">
            <v>187.59939096599561</v>
          </cell>
          <cell r="N87">
            <v>272.18744713246485</v>
          </cell>
          <cell r="O87" t="str">
            <v xml:space="preserve"> </v>
          </cell>
          <cell r="P87">
            <v>1.5226603340955025</v>
          </cell>
          <cell r="Q87">
            <v>1.985065629427768</v>
          </cell>
        </row>
        <row r="88">
          <cell r="F88">
            <v>1800246.1</v>
          </cell>
          <cell r="G88">
            <v>2067000</v>
          </cell>
          <cell r="J88">
            <v>266753.89999999991</v>
          </cell>
          <cell r="K88">
            <v>1636500</v>
          </cell>
          <cell r="L88">
            <v>-100</v>
          </cell>
          <cell r="M88">
            <v>10.005872288420425</v>
          </cell>
          <cell r="N88">
            <v>26.306141154903749</v>
          </cell>
          <cell r="O88" t="str">
            <v xml:space="preserve"> </v>
          </cell>
          <cell r="P88">
            <v>1.6124490165177208</v>
          </cell>
          <cell r="Q88">
            <v>1.865059389103271</v>
          </cell>
        </row>
        <row r="89">
          <cell r="F89">
            <v>1777400</v>
          </cell>
          <cell r="G89">
            <v>1777400</v>
          </cell>
          <cell r="J89">
            <v>0</v>
          </cell>
          <cell r="K89">
            <v>1497100</v>
          </cell>
          <cell r="L89">
            <v>-100</v>
          </cell>
          <cell r="M89">
            <v>18.722864204127987</v>
          </cell>
          <cell r="N89">
            <v>18.722864204127987</v>
          </cell>
          <cell r="O89" t="str">
            <v xml:space="preserve"> </v>
          </cell>
          <cell r="P89">
            <v>1.5919861634243211</v>
          </cell>
          <cell r="Q89">
            <v>1.6037525680658704</v>
          </cell>
        </row>
        <row r="90">
          <cell r="C90">
            <v>0</v>
          </cell>
          <cell r="E90">
            <v>200000</v>
          </cell>
          <cell r="F90">
            <v>400000</v>
          </cell>
          <cell r="G90">
            <v>400000</v>
          </cell>
          <cell r="H90">
            <v>400000</v>
          </cell>
          <cell r="I90">
            <v>200000</v>
          </cell>
          <cell r="J90">
            <v>0</v>
          </cell>
          <cell r="K90">
            <v>0</v>
          </cell>
          <cell r="L90" t="str">
            <v>n.a.</v>
          </cell>
          <cell r="M90" t="str">
            <v>n.a.</v>
          </cell>
          <cell r="N90" t="str">
            <v>n.a.</v>
          </cell>
          <cell r="O90">
            <v>0.18004398258441759</v>
          </cell>
          <cell r="P90">
            <v>0.35827301978717702</v>
          </cell>
          <cell r="Q90">
            <v>0.36092102353232142</v>
          </cell>
        </row>
        <row r="91">
          <cell r="C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n.a.</v>
          </cell>
          <cell r="M91" t="str">
            <v>n.a.</v>
          </cell>
          <cell r="N91" t="str">
            <v>n.a.</v>
          </cell>
          <cell r="O91" t="str">
            <v xml:space="preserve"> </v>
          </cell>
          <cell r="P91" t="str">
            <v xml:space="preserve"> </v>
          </cell>
          <cell r="Q91" t="str">
            <v xml:space="preserve"> </v>
          </cell>
        </row>
        <row r="92">
          <cell r="C92">
            <v>0</v>
          </cell>
          <cell r="E92">
            <v>426000</v>
          </cell>
          <cell r="F92">
            <v>426000</v>
          </cell>
          <cell r="G92">
            <v>426000</v>
          </cell>
          <cell r="H92">
            <v>426000</v>
          </cell>
          <cell r="I92">
            <v>0</v>
          </cell>
          <cell r="J92">
            <v>0</v>
          </cell>
          <cell r="K92">
            <v>0</v>
          </cell>
          <cell r="L92" t="str">
            <v>n.a.</v>
          </cell>
          <cell r="M92" t="str">
            <v>n.a.</v>
          </cell>
          <cell r="N92" t="str">
            <v>n.a.</v>
          </cell>
          <cell r="O92">
            <v>0.38349368290480945</v>
          </cell>
          <cell r="P92">
            <v>0.38156076607334355</v>
          </cell>
          <cell r="Q92">
            <v>0.38438089006192233</v>
          </cell>
        </row>
        <row r="93">
          <cell r="C93">
            <v>0</v>
          </cell>
          <cell r="F93">
            <v>153000</v>
          </cell>
          <cell r="G93">
            <v>133000</v>
          </cell>
          <cell r="H93">
            <v>133000</v>
          </cell>
          <cell r="I93">
            <v>153000</v>
          </cell>
          <cell r="J93">
            <v>-20000</v>
          </cell>
          <cell r="K93">
            <v>149381</v>
          </cell>
          <cell r="L93">
            <v>-100</v>
          </cell>
          <cell r="M93">
            <v>2.422664194241575</v>
          </cell>
          <cell r="N93">
            <v>-10.96591936056125</v>
          </cell>
          <cell r="O93" t="str">
            <v xml:space="preserve"> </v>
          </cell>
          <cell r="P93">
            <v>0.13703943006859523</v>
          </cell>
          <cell r="Q93">
            <v>0.12000624032449686</v>
          </cell>
        </row>
        <row r="94">
          <cell r="C94">
            <v>2083222.4</v>
          </cell>
          <cell r="E94">
            <v>3425142</v>
          </cell>
          <cell r="F94">
            <v>3438764.5173871005</v>
          </cell>
          <cell r="G94">
            <v>3486000</v>
          </cell>
          <cell r="H94">
            <v>3486000</v>
          </cell>
          <cell r="I94">
            <v>13622.517387100495</v>
          </cell>
          <cell r="J94">
            <v>47235.482612899505</v>
          </cell>
          <cell r="K94">
            <v>0</v>
          </cell>
          <cell r="L94">
            <v>64.415570800313986</v>
          </cell>
          <cell r="M94">
            <v>65.069486454595562</v>
          </cell>
          <cell r="N94">
            <v>67.33691035580263</v>
          </cell>
          <cell r="O94">
            <v>3.0833810329857858</v>
          </cell>
          <cell r="P94">
            <v>3.0800413699531775</v>
          </cell>
          <cell r="Q94">
            <v>3.1454267200841808</v>
          </cell>
        </row>
        <row r="95">
          <cell r="O95" t="str">
            <v xml:space="preserve"> </v>
          </cell>
        </row>
        <row r="96">
          <cell r="C96">
            <v>746775.77</v>
          </cell>
          <cell r="E96">
            <v>470766</v>
          </cell>
          <cell r="F96">
            <v>476805.6</v>
          </cell>
          <cell r="G96">
            <v>699505.6</v>
          </cell>
          <cell r="H96">
            <v>699505.6</v>
          </cell>
          <cell r="I96">
            <v>6039.5999999999767</v>
          </cell>
          <cell r="J96">
            <v>222700</v>
          </cell>
          <cell r="K96">
            <v>0</v>
          </cell>
          <cell r="L96">
            <v>-36.960193553146482</v>
          </cell>
          <cell r="M96">
            <v>-36.151436729126871</v>
          </cell>
          <cell r="N96">
            <v>-6.3299014107005664</v>
          </cell>
          <cell r="O96">
            <v>0.42379292752667957</v>
          </cell>
          <cell r="P96">
            <v>0.42706645540859206</v>
          </cell>
          <cell r="Q96">
            <v>0.6311656927964765</v>
          </cell>
        </row>
        <row r="97">
          <cell r="C97">
            <v>272620.87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-100</v>
          </cell>
          <cell r="M97">
            <v>-100</v>
          </cell>
          <cell r="N97">
            <v>-100</v>
          </cell>
          <cell r="O97" t="str">
            <v xml:space="preserve"> </v>
          </cell>
          <cell r="P97" t="str">
            <v xml:space="preserve"> </v>
          </cell>
          <cell r="Q97" t="str">
            <v xml:space="preserve"> </v>
          </cell>
        </row>
        <row r="98">
          <cell r="C98">
            <v>302763.90000000002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-100</v>
          </cell>
          <cell r="M98">
            <v>-100</v>
          </cell>
          <cell r="N98">
            <v>-100</v>
          </cell>
          <cell r="O98" t="str">
            <v xml:space="preserve"> </v>
          </cell>
          <cell r="P98" t="str">
            <v xml:space="preserve"> </v>
          </cell>
          <cell r="Q98" t="str">
            <v xml:space="preserve"> </v>
          </cell>
        </row>
        <row r="99">
          <cell r="C99">
            <v>16117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-100</v>
          </cell>
          <cell r="M99">
            <v>-100</v>
          </cell>
          <cell r="N99">
            <v>-100</v>
          </cell>
          <cell r="O99" t="str">
            <v xml:space="preserve"> </v>
          </cell>
          <cell r="P99" t="str">
            <v xml:space="preserve"> </v>
          </cell>
          <cell r="Q99" t="str">
            <v xml:space="preserve"> </v>
          </cell>
        </row>
        <row r="100">
          <cell r="C100">
            <v>17507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-100</v>
          </cell>
          <cell r="M100">
            <v>-100</v>
          </cell>
          <cell r="N100">
            <v>-100</v>
          </cell>
          <cell r="O100" t="str">
            <v xml:space="preserve"> </v>
          </cell>
          <cell r="P100" t="str">
            <v xml:space="preserve"> </v>
          </cell>
          <cell r="Q100" t="str">
            <v xml:space="preserve"> </v>
          </cell>
        </row>
        <row r="101">
          <cell r="C101">
            <v>4167</v>
          </cell>
          <cell r="E101">
            <v>158439</v>
          </cell>
          <cell r="F101">
            <v>164505.60000000001</v>
          </cell>
          <cell r="G101">
            <v>164505.60000000001</v>
          </cell>
          <cell r="H101">
            <v>164505.60000000001</v>
          </cell>
          <cell r="I101">
            <v>6066.6000000000058</v>
          </cell>
          <cell r="J101">
            <v>0</v>
          </cell>
          <cell r="K101">
            <v>0</v>
          </cell>
          <cell r="L101">
            <v>3702.2318214542834</v>
          </cell>
          <cell r="M101">
            <v>3847.8185745140395</v>
          </cell>
          <cell r="N101">
            <v>3847.8185745140395</v>
          </cell>
          <cell r="O101">
            <v>0.14262994278346269</v>
          </cell>
          <cell r="P101">
            <v>0.1473447952097536</v>
          </cell>
          <cell r="Q101">
            <v>0.14843382382199666</v>
          </cell>
        </row>
        <row r="102">
          <cell r="C102">
            <v>133600</v>
          </cell>
          <cell r="E102">
            <v>312327</v>
          </cell>
          <cell r="F102">
            <v>312300</v>
          </cell>
          <cell r="G102">
            <v>535000</v>
          </cell>
          <cell r="H102">
            <v>535000</v>
          </cell>
          <cell r="I102">
            <v>-27</v>
          </cell>
          <cell r="J102">
            <v>222700</v>
          </cell>
          <cell r="K102">
            <v>0</v>
          </cell>
          <cell r="L102">
            <v>133.77769461077844</v>
          </cell>
          <cell r="M102">
            <v>133.75748502994011</v>
          </cell>
          <cell r="N102">
            <v>300.44910179640721</v>
          </cell>
          <cell r="O102">
            <v>0.28116298474321694</v>
          </cell>
          <cell r="P102">
            <v>0.27972166019883848</v>
          </cell>
          <cell r="Q102">
            <v>0.48273186897447989</v>
          </cell>
        </row>
        <row r="103">
          <cell r="C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n.a.</v>
          </cell>
          <cell r="M103" t="str">
            <v>n.a.</v>
          </cell>
          <cell r="N103" t="str">
            <v>n.a.</v>
          </cell>
          <cell r="O103" t="str">
            <v xml:space="preserve"> </v>
          </cell>
          <cell r="P103" t="str">
            <v xml:space="preserve"> </v>
          </cell>
          <cell r="Q103" t="str">
            <v xml:space="preserve"> </v>
          </cell>
        </row>
        <row r="104">
          <cell r="O104" t="str">
            <v xml:space="preserve"> </v>
          </cell>
        </row>
        <row r="105">
          <cell r="C105">
            <v>305800</v>
          </cell>
          <cell r="E105">
            <v>247105</v>
          </cell>
          <cell r="F105">
            <v>389161.97207981616</v>
          </cell>
          <cell r="G105">
            <v>125500</v>
          </cell>
          <cell r="H105">
            <v>125500</v>
          </cell>
          <cell r="I105">
            <v>142056.97207981616</v>
          </cell>
          <cell r="J105">
            <v>-263661.97207981616</v>
          </cell>
          <cell r="K105">
            <v>0</v>
          </cell>
          <cell r="L105">
            <v>-19.193917593198172</v>
          </cell>
          <cell r="M105">
            <v>27.260291720018358</v>
          </cell>
          <cell r="N105">
            <v>-58.960104643557877</v>
          </cell>
          <cell r="O105">
            <v>0.22244884158261255</v>
          </cell>
          <cell r="P105">
            <v>0.34856558730842202</v>
          </cell>
          <cell r="Q105">
            <v>0.11323897113326585</v>
          </cell>
        </row>
        <row r="106">
          <cell r="C106">
            <v>-307002</v>
          </cell>
          <cell r="E106">
            <v>530132</v>
          </cell>
          <cell r="F106">
            <v>399361.97207981616</v>
          </cell>
          <cell r="G106">
            <v>76600</v>
          </cell>
          <cell r="H106">
            <v>76600</v>
          </cell>
          <cell r="I106">
            <v>-130770.02792018384</v>
          </cell>
          <cell r="J106">
            <v>-322761.97207981616</v>
          </cell>
          <cell r="K106">
            <v>0</v>
          </cell>
          <cell r="L106">
            <v>-272.68030827160732</v>
          </cell>
          <cell r="M106">
            <v>-230.08448546909017</v>
          </cell>
          <cell r="N106">
            <v>-124.95097751806176</v>
          </cell>
          <cell r="O106">
            <v>0.47723538287721229</v>
          </cell>
          <cell r="P106">
            <v>0.35770154931299508</v>
          </cell>
          <cell r="Q106">
            <v>6.911637600643955E-2</v>
          </cell>
        </row>
        <row r="107">
          <cell r="C107">
            <v>39498</v>
          </cell>
          <cell r="E107">
            <v>79300</v>
          </cell>
          <cell r="F107">
            <v>82168</v>
          </cell>
          <cell r="G107">
            <v>78400</v>
          </cell>
          <cell r="H107">
            <v>78400</v>
          </cell>
          <cell r="I107">
            <v>2868</v>
          </cell>
          <cell r="J107">
            <v>-3768</v>
          </cell>
          <cell r="K107">
            <v>0</v>
          </cell>
          <cell r="L107">
            <v>100.76965922325184</v>
          </cell>
          <cell r="M107">
            <v>108.03078636893008</v>
          </cell>
          <cell r="N107">
            <v>98.491062838624742</v>
          </cell>
          <cell r="O107">
            <v>7.1387439094721575E-2</v>
          </cell>
          <cell r="P107">
            <v>7.3596443724681909E-2</v>
          </cell>
          <cell r="Q107">
            <v>7.0740520612335003E-2</v>
          </cell>
        </row>
        <row r="108">
          <cell r="C108">
            <v>-436497</v>
          </cell>
          <cell r="E108">
            <v>458041</v>
          </cell>
          <cell r="F108">
            <v>620603.80000000005</v>
          </cell>
          <cell r="G108">
            <v>443700</v>
          </cell>
          <cell r="H108">
            <v>443700</v>
          </cell>
          <cell r="I108">
            <v>162562.80000000005</v>
          </cell>
          <cell r="J108">
            <v>-176903.80000000005</v>
          </cell>
          <cell r="K108">
            <v>0</v>
          </cell>
          <cell r="L108">
            <v>-204.93565820612741</v>
          </cell>
          <cell r="M108">
            <v>-242.17825093872355</v>
          </cell>
          <cell r="N108">
            <v>-201.65018316277087</v>
          </cell>
          <cell r="O108">
            <v>0.41233762913474609</v>
          </cell>
          <cell r="P108">
            <v>0.55586399379349316</v>
          </cell>
          <cell r="Q108">
            <v>0.40035164535322754</v>
          </cell>
        </row>
        <row r="109">
          <cell r="C109">
            <v>0</v>
          </cell>
          <cell r="E109">
            <v>-97751</v>
          </cell>
          <cell r="F109">
            <v>0</v>
          </cell>
          <cell r="G109">
            <v>0</v>
          </cell>
          <cell r="H109">
            <v>0</v>
          </cell>
          <cell r="I109">
            <v>97751</v>
          </cell>
          <cell r="J109">
            <v>0</v>
          </cell>
          <cell r="K109">
            <v>0</v>
          </cell>
          <cell r="L109" t="str">
            <v>n.a.</v>
          </cell>
          <cell r="M109" t="str">
            <v>n.a.</v>
          </cell>
          <cell r="N109" t="str">
            <v>n.a.</v>
          </cell>
          <cell r="O109">
            <v>-8.7997396708047015E-2</v>
          </cell>
          <cell r="P109" t="str">
            <v xml:space="preserve"> </v>
          </cell>
          <cell r="Q109" t="str">
            <v xml:space="preserve"> </v>
          </cell>
        </row>
        <row r="110">
          <cell r="C110">
            <v>89997</v>
          </cell>
          <cell r="E110">
            <v>90542</v>
          </cell>
          <cell r="F110">
            <v>8890.172079816135</v>
          </cell>
          <cell r="G110">
            <v>89500</v>
          </cell>
          <cell r="H110">
            <v>89500</v>
          </cell>
          <cell r="I110">
            <v>-81651.82792018386</v>
          </cell>
          <cell r="J110">
            <v>80609.82792018386</v>
          </cell>
          <cell r="K110">
            <v>0</v>
          </cell>
          <cell r="L110">
            <v>0.60557574141359982</v>
          </cell>
          <cell r="M110">
            <v>-90.121701745818044</v>
          </cell>
          <cell r="N110">
            <v>-0.55224063024322811</v>
          </cell>
          <cell r="O110">
            <v>8.1507711355791684E-2</v>
          </cell>
          <cell r="P110">
            <v>7.9627719936584372E-3</v>
          </cell>
          <cell r="Q110">
            <v>8.0756079015356919E-2</v>
          </cell>
        </row>
        <row r="111">
          <cell r="F111">
            <v>-312300</v>
          </cell>
          <cell r="G111">
            <v>-535000</v>
          </cell>
          <cell r="H111">
            <v>-535000</v>
          </cell>
          <cell r="I111">
            <v>-312300</v>
          </cell>
          <cell r="J111">
            <v>-222700</v>
          </cell>
          <cell r="K111">
            <v>0</v>
          </cell>
          <cell r="L111" t="str">
            <v>n.a.</v>
          </cell>
          <cell r="M111" t="str">
            <v>n.a.</v>
          </cell>
          <cell r="N111" t="str">
            <v>n.a.</v>
          </cell>
          <cell r="O111" t="str">
            <v xml:space="preserve"> </v>
          </cell>
          <cell r="P111">
            <v>-0.27972166019883848</v>
          </cell>
          <cell r="Q111">
            <v>-0.48273186897447989</v>
          </cell>
        </row>
        <row r="112">
          <cell r="C112">
            <v>612802</v>
          </cell>
          <cell r="E112">
            <v>-283027</v>
          </cell>
          <cell r="F112">
            <v>-10200</v>
          </cell>
          <cell r="G112">
            <v>48900</v>
          </cell>
          <cell r="H112">
            <v>48900</v>
          </cell>
          <cell r="I112">
            <v>272827</v>
          </cell>
          <cell r="J112">
            <v>59100</v>
          </cell>
          <cell r="K112">
            <v>0</v>
          </cell>
          <cell r="L112">
            <v>-146.18571740953848</v>
          </cell>
          <cell r="M112">
            <v>-101.66448542922511</v>
          </cell>
          <cell r="N112">
            <v>-92.020261030479674</v>
          </cell>
          <cell r="O112">
            <v>-0.25478654129459977</v>
          </cell>
          <cell r="P112">
            <v>-9.1359620045730148E-3</v>
          </cell>
          <cell r="Q112">
            <v>4.4122595126826293E-2</v>
          </cell>
        </row>
        <row r="113">
          <cell r="C113">
            <v>37702</v>
          </cell>
          <cell r="E113">
            <v>57300</v>
          </cell>
          <cell r="F113">
            <v>57800</v>
          </cell>
          <cell r="G113">
            <v>56900</v>
          </cell>
          <cell r="H113">
            <v>56900</v>
          </cell>
          <cell r="I113">
            <v>500</v>
          </cell>
          <cell r="J113">
            <v>-900</v>
          </cell>
          <cell r="K113">
            <v>0</v>
          </cell>
          <cell r="L113">
            <v>51.981327250543742</v>
          </cell>
          <cell r="M113">
            <v>53.307516842607818</v>
          </cell>
          <cell r="N113">
            <v>50.920375576892461</v>
          </cell>
          <cell r="O113">
            <v>5.1582601010435644E-2</v>
          </cell>
          <cell r="P113">
            <v>5.1770451359247086E-2</v>
          </cell>
          <cell r="Q113">
            <v>5.1341015597472721E-2</v>
          </cell>
        </row>
        <row r="114">
          <cell r="C114">
            <v>620100</v>
          </cell>
          <cell r="E114">
            <v>-235327</v>
          </cell>
          <cell r="F114">
            <v>37000</v>
          </cell>
          <cell r="G114">
            <v>77000</v>
          </cell>
          <cell r="H114">
            <v>77000</v>
          </cell>
          <cell r="I114">
            <v>272327</v>
          </cell>
          <cell r="J114">
            <v>40000</v>
          </cell>
          <cell r="K114">
            <v>0</v>
          </cell>
          <cell r="L114">
            <v>-137.94984679890342</v>
          </cell>
          <cell r="M114">
            <v>-94.033220448314793</v>
          </cell>
          <cell r="N114">
            <v>-87.582647960006454</v>
          </cell>
          <cell r="O114">
            <v>-0.21184605144821617</v>
          </cell>
          <cell r="P114">
            <v>3.3140254330313874E-2</v>
          </cell>
          <cell r="Q114">
            <v>6.947729702997188E-2</v>
          </cell>
        </row>
        <row r="115">
          <cell r="C115">
            <v>-45000</v>
          </cell>
          <cell r="E115">
            <v>-105000</v>
          </cell>
          <cell r="F115">
            <v>-105000</v>
          </cell>
          <cell r="G115">
            <v>-85000</v>
          </cell>
          <cell r="H115">
            <v>-85000</v>
          </cell>
          <cell r="I115">
            <v>0</v>
          </cell>
          <cell r="J115">
            <v>20000</v>
          </cell>
          <cell r="K115">
            <v>0</v>
          </cell>
          <cell r="L115">
            <v>133.33333333333334</v>
          </cell>
          <cell r="M115">
            <v>133.33333333333334</v>
          </cell>
          <cell r="N115">
            <v>88.888888888888886</v>
          </cell>
          <cell r="O115">
            <v>-9.4523090856819231E-2</v>
          </cell>
          <cell r="P115">
            <v>-9.4046667694133973E-2</v>
          </cell>
          <cell r="Q115">
            <v>-7.6695717500618307E-2</v>
          </cell>
        </row>
        <row r="116">
          <cell r="O116" t="str">
            <v xml:space="preserve"> </v>
          </cell>
        </row>
        <row r="117">
          <cell r="C117">
            <v>-97919.910512499977</v>
          </cell>
          <cell r="E117">
            <v>-325992</v>
          </cell>
          <cell r="F117">
            <v>143224.00926732249</v>
          </cell>
          <cell r="G117">
            <v>-15107.434658093029</v>
          </cell>
          <cell r="H117">
            <v>-348698.69265809434</v>
          </cell>
          <cell r="I117">
            <v>469216.00926732249</v>
          </cell>
          <cell r="J117">
            <v>-158331.44392541551</v>
          </cell>
          <cell r="K117">
            <v>303061.75770000275</v>
          </cell>
          <cell r="L117">
            <v>-258.91053164888308</v>
          </cell>
          <cell r="M117">
            <v>-30.182938668572312</v>
          </cell>
          <cell r="N117">
            <v>-107.36438462713296</v>
          </cell>
          <cell r="O117">
            <v>-0.29346448985329732</v>
          </cell>
          <cell r="P117">
            <v>0.12828324576557565</v>
          </cell>
          <cell r="Q117">
            <v>-1.3631476949366506E-2</v>
          </cell>
        </row>
        <row r="119">
          <cell r="C119">
            <v>-4.0501517825990447</v>
          </cell>
          <cell r="E119">
            <v>-4.2850557877082673</v>
          </cell>
          <cell r="F119">
            <v>-3.8971062437395405</v>
          </cell>
          <cell r="G119">
            <v>-4.6284539439582524</v>
          </cell>
          <cell r="H119">
            <v>-4.9241161677171981</v>
          </cell>
          <cell r="I119">
            <v>0.38794954396872683</v>
          </cell>
          <cell r="J119">
            <v>-0.73134770021871187</v>
          </cell>
        </row>
        <row r="120">
          <cell r="C120">
            <v>-3.2141598571907508</v>
          </cell>
          <cell r="E120">
            <v>-3.8612628601815877</v>
          </cell>
          <cell r="F120">
            <v>-3.4700397883309484</v>
          </cell>
          <cell r="G120">
            <v>-3.9972882511617764</v>
          </cell>
          <cell r="H120">
            <v>-4.2929504749207208</v>
          </cell>
          <cell r="I120">
            <v>0.39122307185063931</v>
          </cell>
          <cell r="J120">
            <v>-0.52724846283082805</v>
          </cell>
        </row>
        <row r="121">
          <cell r="C121">
            <v>89328108</v>
          </cell>
          <cell r="E121">
            <v>111083968</v>
          </cell>
          <cell r="F121">
            <v>111646699</v>
          </cell>
          <cell r="G121">
            <v>110827570</v>
          </cell>
          <cell r="H121">
            <v>110827570</v>
          </cell>
        </row>
        <row r="123">
          <cell r="P123" t="str">
            <v>c:\opef1997.xls</v>
          </cell>
        </row>
      </sheetData>
      <sheetData sheetId="5" refreshError="1"/>
      <sheetData sheetId="6" refreshError="1">
        <row r="8">
          <cell r="C8" t="str">
            <v>Observ.</v>
          </cell>
          <cell r="N8" t="str">
            <v>Observ.</v>
          </cell>
          <cell r="Y8" t="str">
            <v>Observ.</v>
          </cell>
          <cell r="AL8" t="str">
            <v>Var. %</v>
          </cell>
          <cell r="AV8" t="str">
            <v>Var.%</v>
          </cell>
          <cell r="BG8" t="str">
            <v>% PIB</v>
          </cell>
          <cell r="BR8" t="str">
            <v>% PIB</v>
          </cell>
          <cell r="CC8" t="str">
            <v>% PIB</v>
          </cell>
        </row>
        <row r="9">
          <cell r="C9" t="str">
            <v>Ene-Feb/95</v>
          </cell>
          <cell r="N9" t="str">
            <v>Ene-Feb/96</v>
          </cell>
          <cell r="Y9" t="str">
            <v>Ene-Feb/97</v>
          </cell>
          <cell r="AL9" t="str">
            <v>96/95</v>
          </cell>
          <cell r="AV9" t="str">
            <v>97/96</v>
          </cell>
          <cell r="BG9" t="str">
            <v>Ene-Feb/95</v>
          </cell>
          <cell r="BR9" t="str">
            <v>Ene-Feb/96</v>
          </cell>
          <cell r="CC9" t="str">
            <v>Ene-Feb/97</v>
          </cell>
        </row>
        <row r="11">
          <cell r="C11">
            <v>1351.6</v>
          </cell>
          <cell r="N11">
            <v>1750.3765268</v>
          </cell>
          <cell r="Y11">
            <v>2074.7699591537189</v>
          </cell>
          <cell r="AL11">
            <v>29.504034240899692</v>
          </cell>
          <cell r="AV11">
            <v>18.532780083995306</v>
          </cell>
          <cell r="BG11">
            <v>1.8311704472717816</v>
          </cell>
          <cell r="BR11">
            <v>1.9623030335526566</v>
          </cell>
          <cell r="CC11">
            <v>1.8583352465743022</v>
          </cell>
        </row>
        <row r="12">
          <cell r="C12">
            <v>1200</v>
          </cell>
          <cell r="N12">
            <v>1554.6018999999999</v>
          </cell>
          <cell r="Y12">
            <v>1796.686580910241</v>
          </cell>
          <cell r="AL12">
            <v>29.550158333333322</v>
          </cell>
          <cell r="AV12">
            <v>15.572133348752581</v>
          </cell>
          <cell r="BG12">
            <v>1.6257802136180364</v>
          </cell>
          <cell r="BR12">
            <v>1.7446089917890577</v>
          </cell>
          <cell r="CC12">
            <v>1.6092608173845255</v>
          </cell>
        </row>
        <row r="13">
          <cell r="C13">
            <v>852.3605</v>
          </cell>
          <cell r="N13">
            <v>1037.623</v>
          </cell>
          <cell r="Y13">
            <v>1304.0493093476998</v>
          </cell>
          <cell r="AL13">
            <v>21.735228227962232</v>
          </cell>
          <cell r="AV13">
            <v>25.676600205247937</v>
          </cell>
          <cell r="BG13">
            <v>1.1547923631413135</v>
          </cell>
          <cell r="BR13">
            <v>1.1537978561830191</v>
          </cell>
          <cell r="CC13">
            <v>1.2117629572288473</v>
          </cell>
        </row>
        <row r="14">
          <cell r="C14">
            <v>463.64150000000001</v>
          </cell>
          <cell r="N14">
            <v>546.55399999999997</v>
          </cell>
          <cell r="Y14">
            <v>611.93854244269994</v>
          </cell>
          <cell r="AL14">
            <v>17.882890120923168</v>
          </cell>
          <cell r="AV14">
            <v>11.96305258816146</v>
          </cell>
          <cell r="BG14">
            <v>0.62814931409348906</v>
          </cell>
          <cell r="BR14">
            <v>0.60774754750834725</v>
          </cell>
          <cell r="CC14">
            <v>0.56863222312014827</v>
          </cell>
        </row>
        <row r="15">
          <cell r="C15">
            <v>388.71899999999999</v>
          </cell>
          <cell r="N15">
            <v>491.06900000000002</v>
          </cell>
          <cell r="Y15">
            <v>692.11076690499999</v>
          </cell>
          <cell r="AL15">
            <v>26.330073909430716</v>
          </cell>
          <cell r="AV15">
            <v>40.939616816577697</v>
          </cell>
          <cell r="BG15">
            <v>0.52664304904782455</v>
          </cell>
          <cell r="BR15">
            <v>0.54605030867467186</v>
          </cell>
          <cell r="CC15">
            <v>0.64313073410869914</v>
          </cell>
        </row>
        <row r="16">
          <cell r="C16">
            <v>321.7</v>
          </cell>
          <cell r="N16">
            <v>402.43200000000002</v>
          </cell>
          <cell r="Y16">
            <v>365.20456975399998</v>
          </cell>
          <cell r="AL16">
            <v>25.095430525334162</v>
          </cell>
          <cell r="AV16">
            <v>-9.2506138294171532</v>
          </cell>
          <cell r="BG16">
            <v>0.43584457893410189</v>
          </cell>
          <cell r="BR16">
            <v>0.44748928932709164</v>
          </cell>
          <cell r="CC16">
            <v>0.3393593833196078</v>
          </cell>
        </row>
        <row r="17">
          <cell r="C17">
            <v>128.68</v>
          </cell>
          <cell r="N17">
            <v>149.88300000000001</v>
          </cell>
          <cell r="Y17">
            <v>136.70456975400006</v>
          </cell>
          <cell r="AL17">
            <v>16.477308050979179</v>
          </cell>
          <cell r="AV17">
            <v>-8.7924782970716819</v>
          </cell>
          <cell r="BG17">
            <v>0.17433783157364077</v>
          </cell>
          <cell r="BR17">
            <v>0.16666427409403942</v>
          </cell>
          <cell r="CC17">
            <v>0.12703011498442965</v>
          </cell>
        </row>
        <row r="18">
          <cell r="C18">
            <v>193.01999999999998</v>
          </cell>
          <cell r="N18">
            <v>252.54900000000001</v>
          </cell>
          <cell r="Y18">
            <v>228.49999999999991</v>
          </cell>
          <cell r="AL18">
            <v>30.840845508237514</v>
          </cell>
          <cell r="AV18">
            <v>-9.5225085033003865</v>
          </cell>
          <cell r="BG18">
            <v>0.26150674736046114</v>
          </cell>
          <cell r="BR18">
            <v>0.2808250152330522</v>
          </cell>
          <cell r="CC18">
            <v>0.21232926833517815</v>
          </cell>
        </row>
        <row r="19">
          <cell r="C19">
            <v>25.93950000000001</v>
          </cell>
          <cell r="N19">
            <v>114.54689999999982</v>
          </cell>
          <cell r="Y19">
            <v>168.74636304954106</v>
          </cell>
          <cell r="AL19">
            <v>341.59255189961169</v>
          </cell>
          <cell r="AV19">
            <v>47.316394463351962</v>
          </cell>
          <cell r="BG19">
            <v>3.5143271542620896E-2</v>
          </cell>
          <cell r="BR19">
            <v>0.12737185630273276</v>
          </cell>
          <cell r="CC19">
            <v>0.15114317266965599</v>
          </cell>
        </row>
        <row r="20">
          <cell r="C20">
            <v>0</v>
          </cell>
          <cell r="N20">
            <v>14.343999999999999</v>
          </cell>
          <cell r="Y20">
            <v>0</v>
          </cell>
          <cell r="AL20" t="str">
            <v>n.a.</v>
          </cell>
          <cell r="AV20">
            <v>-100</v>
          </cell>
          <cell r="BG20">
            <v>0</v>
          </cell>
          <cell r="BR20">
            <v>1.5949989976214121E-2</v>
          </cell>
          <cell r="CC20">
            <v>0</v>
          </cell>
        </row>
        <row r="21">
          <cell r="C21">
            <v>151.60000000000002</v>
          </cell>
          <cell r="N21">
            <v>195.77462679999999</v>
          </cell>
          <cell r="Y21">
            <v>270.95352384618951</v>
          </cell>
          <cell r="AL21">
            <v>29.138935883904992</v>
          </cell>
          <cell r="AV21">
            <v>38.400735720973181</v>
          </cell>
          <cell r="BG21">
            <v>0.20539023365374531</v>
          </cell>
          <cell r="BR21">
            <v>0.21769404176359874</v>
          </cell>
          <cell r="CC21">
            <v>0.25177839593479073</v>
          </cell>
        </row>
        <row r="23">
          <cell r="C23">
            <v>1355.4</v>
          </cell>
          <cell r="N23">
            <v>1770.2682138</v>
          </cell>
          <cell r="Y23">
            <v>2205.399487031254</v>
          </cell>
          <cell r="AL23">
            <v>30.608544621513943</v>
          </cell>
          <cell r="AV23">
            <v>24.579963072218035</v>
          </cell>
          <cell r="BG23">
            <v>1.8363187512815722</v>
          </cell>
          <cell r="BR23">
            <v>1.9684718534105186</v>
          </cell>
          <cell r="CC23">
            <v>2.0493254243681558</v>
          </cell>
        </row>
        <row r="25">
          <cell r="C25">
            <v>1215.9000000000001</v>
          </cell>
          <cell r="N25">
            <v>1533.5845286000001</v>
          </cell>
          <cell r="Y25">
            <v>1915.3692212066708</v>
          </cell>
          <cell r="AL25">
            <v>62.552194780643113</v>
          </cell>
          <cell r="AV25">
            <v>24.89492333071459</v>
          </cell>
          <cell r="BG25">
            <v>1.6473218014484754</v>
          </cell>
          <cell r="BR25">
            <v>1.7052884731488469</v>
          </cell>
          <cell r="CC25">
            <v>1.7798203296741033</v>
          </cell>
        </row>
        <row r="26">
          <cell r="C26">
            <v>294.5</v>
          </cell>
          <cell r="N26">
            <v>361.848885</v>
          </cell>
          <cell r="Y26">
            <v>386.72142430632664</v>
          </cell>
          <cell r="AL26">
            <v>22.868891341256358</v>
          </cell>
          <cell r="AV26">
            <v>6.8737366169655756</v>
          </cell>
          <cell r="BG26">
            <v>0.39899356075875975</v>
          </cell>
          <cell r="BR26">
            <v>0.40236238766412824</v>
          </cell>
          <cell r="CC26">
            <v>0.35935351016411532</v>
          </cell>
        </row>
        <row r="27">
          <cell r="C27">
            <v>109.7</v>
          </cell>
          <cell r="N27">
            <v>120.9159234</v>
          </cell>
          <cell r="Y27">
            <v>181.51572049261335</v>
          </cell>
          <cell r="AL27">
            <v>10.224178122151306</v>
          </cell>
          <cell r="AV27">
            <v>50.117300838983915</v>
          </cell>
          <cell r="BG27">
            <v>0.14862340786158218</v>
          </cell>
          <cell r="BR27">
            <v>0.13445397143019205</v>
          </cell>
          <cell r="CC27">
            <v>0.16867002242244777</v>
          </cell>
        </row>
        <row r="28">
          <cell r="C28">
            <v>811.7</v>
          </cell>
          <cell r="N28">
            <v>1050.8197202000001</v>
          </cell>
          <cell r="Y28">
            <v>1347.1320764077309</v>
          </cell>
          <cell r="AL28">
            <v>29.459125317235447</v>
          </cell>
          <cell r="AV28">
            <v>28.198210455294294</v>
          </cell>
          <cell r="BG28">
            <v>1.0997048328281336</v>
          </cell>
          <cell r="BR28">
            <v>1.1684721140545267</v>
          </cell>
          <cell r="CC28">
            <v>1.2517967970875403</v>
          </cell>
        </row>
        <row r="30">
          <cell r="C30">
            <v>139.5</v>
          </cell>
          <cell r="N30">
            <v>236.68368520000001</v>
          </cell>
          <cell r="Y30">
            <v>290.03026582458335</v>
          </cell>
          <cell r="AL30">
            <v>69.665724157706109</v>
          </cell>
          <cell r="AV30">
            <v>22.539187937480754</v>
          </cell>
          <cell r="BG30">
            <v>0.18899694983309673</v>
          </cell>
          <cell r="BR30">
            <v>0.26318338026167171</v>
          </cell>
          <cell r="CC30">
            <v>0.26950509469405265</v>
          </cell>
        </row>
        <row r="31">
          <cell r="C31">
            <v>97.1</v>
          </cell>
          <cell r="N31">
            <v>175.18020000000001</v>
          </cell>
          <cell r="Y31">
            <v>201.8348269</v>
          </cell>
          <cell r="AL31">
            <v>80.412152420185407</v>
          </cell>
          <cell r="AV31">
            <v>15.215547704592169</v>
          </cell>
          <cell r="BG31">
            <v>0.13155271561859277</v>
          </cell>
          <cell r="BR31">
            <v>0.19479381163072959</v>
          </cell>
          <cell r="CC31">
            <v>0.18755116463997529</v>
          </cell>
        </row>
        <row r="32">
          <cell r="C32">
            <v>42.4</v>
          </cell>
          <cell r="N32">
            <v>61.5034852</v>
          </cell>
          <cell r="Y32">
            <v>88.195438924583343</v>
          </cell>
          <cell r="AL32">
            <v>45.055389622641506</v>
          </cell>
          <cell r="AV32">
            <v>43.39909134870188</v>
          </cell>
          <cell r="BG32">
            <v>5.7444234214503953E-2</v>
          </cell>
          <cell r="BR32">
            <v>6.8389568630942116E-2</v>
          </cell>
          <cell r="CC32">
            <v>8.1953930054077376E-2</v>
          </cell>
        </row>
        <row r="34">
          <cell r="C34">
            <v>-3.8000000000001819</v>
          </cell>
          <cell r="N34">
            <v>-19.891687000000047</v>
          </cell>
          <cell r="Y34">
            <v>-129.41496909427769</v>
          </cell>
          <cell r="AL34">
            <v>423.46544736839718</v>
          </cell>
          <cell r="AV34">
            <v>550.59825792692891</v>
          </cell>
          <cell r="BG34">
            <v>-5.1483040097906052E-3</v>
          </cell>
          <cell r="BR34">
            <v>-6.1688198578619957E-3</v>
          </cell>
          <cell r="CC34">
            <v>-0.11591472945767765</v>
          </cell>
        </row>
        <row r="35">
          <cell r="CC35" t="str">
            <v xml:space="preserve"> </v>
          </cell>
        </row>
        <row r="36">
          <cell r="C36">
            <v>152.9</v>
          </cell>
          <cell r="N36">
            <v>355.98207019999995</v>
          </cell>
          <cell r="Y36">
            <v>445.61932095476669</v>
          </cell>
          <cell r="AL36">
            <v>132.82018979725305</v>
          </cell>
          <cell r="AV36">
            <v>25.180271215459314</v>
          </cell>
          <cell r="BG36">
            <v>0.20715149555183146</v>
          </cell>
          <cell r="BR36">
            <v>0.39583870966271273</v>
          </cell>
          <cell r="CC36">
            <v>0.41408325765577492</v>
          </cell>
        </row>
        <row r="37">
          <cell r="C37">
            <v>152.9</v>
          </cell>
          <cell r="N37">
            <v>355.98207019999995</v>
          </cell>
          <cell r="Y37">
            <v>445.61932095476669</v>
          </cell>
          <cell r="AL37">
            <v>132.82018979725305</v>
          </cell>
          <cell r="AV37">
            <v>25.180271215459314</v>
          </cell>
          <cell r="BG37">
            <v>0.20715149555183146</v>
          </cell>
          <cell r="BR37">
            <v>0.39583870966271273</v>
          </cell>
          <cell r="CC37">
            <v>0.41408325765577492</v>
          </cell>
        </row>
        <row r="38">
          <cell r="N38">
            <v>0</v>
          </cell>
          <cell r="AL38" t="str">
            <v>n.a.</v>
          </cell>
          <cell r="AV38" t="str">
            <v>n.a.</v>
          </cell>
          <cell r="BG38">
            <v>0</v>
          </cell>
          <cell r="BR38">
            <v>0</v>
          </cell>
          <cell r="CC38" t="str">
            <v xml:space="preserve"> </v>
          </cell>
        </row>
        <row r="40">
          <cell r="C40">
            <v>1508.3000000000002</v>
          </cell>
          <cell r="N40">
            <v>2126.2502839999997</v>
          </cell>
          <cell r="Y40">
            <v>2651.0188079860209</v>
          </cell>
          <cell r="AL40">
            <v>40.969985016243427</v>
          </cell>
          <cell r="AV40">
            <v>24.680468143138935</v>
          </cell>
          <cell r="BG40">
            <v>2.0434702468334036</v>
          </cell>
          <cell r="BR40">
            <v>2.3643105630732313</v>
          </cell>
          <cell r="CC40">
            <v>2.4634086820239309</v>
          </cell>
        </row>
        <row r="42">
          <cell r="C42">
            <v>-156.70000000000027</v>
          </cell>
          <cell r="N42">
            <v>-375.87375719999977</v>
          </cell>
          <cell r="Y42">
            <v>-581.9088414490443</v>
          </cell>
          <cell r="AL42">
            <v>139.86838366304983</v>
          </cell>
          <cell r="AV42">
            <v>54.814969202389598</v>
          </cell>
          <cell r="BG42">
            <v>-0.21229979956162204</v>
          </cell>
          <cell r="BR42">
            <v>-0.40200752952057472</v>
          </cell>
          <cell r="CC42">
            <v>-0.52120559466701688</v>
          </cell>
        </row>
        <row r="44">
          <cell r="C44">
            <v>21.799999999999997</v>
          </cell>
          <cell r="N44">
            <v>30.170460279310003</v>
          </cell>
          <cell r="Y44">
            <v>55.658390556203329</v>
          </cell>
          <cell r="AL44">
            <v>38.396606785825725</v>
          </cell>
          <cell r="AV44">
            <v>84.47975284743066</v>
          </cell>
          <cell r="BG44">
            <v>2.953500721406099E-2</v>
          </cell>
          <cell r="BR44">
            <v>3.354842017796715E-2</v>
          </cell>
          <cell r="CC44">
            <v>5.1719498221060159E-2</v>
          </cell>
        </row>
        <row r="46">
          <cell r="C46">
            <v>-178.50000000000028</v>
          </cell>
          <cell r="N46">
            <v>-406.04421747930979</v>
          </cell>
          <cell r="Y46">
            <v>-637.25664233272767</v>
          </cell>
          <cell r="AL46">
            <v>101.4717768772241</v>
          </cell>
          <cell r="AV46">
            <v>56.942671487545418</v>
          </cell>
          <cell r="BG46">
            <v>-0.24183480677568303</v>
          </cell>
          <cell r="BR46">
            <v>-0.43555594969854189</v>
          </cell>
          <cell r="CC46">
            <v>-0.57077965406995845</v>
          </cell>
        </row>
        <row r="48">
          <cell r="C48">
            <v>178.49999999999997</v>
          </cell>
          <cell r="N48">
            <v>406.35880005999991</v>
          </cell>
          <cell r="Y48">
            <v>786.32312548603068</v>
          </cell>
          <cell r="AL48">
            <v>127.65198882913165</v>
          </cell>
          <cell r="AV48">
            <v>93.504638110440339</v>
          </cell>
          <cell r="BG48">
            <v>0.24183480677568286</v>
          </cell>
          <cell r="BR48">
            <v>0.45185574370492176</v>
          </cell>
          <cell r="CC48">
            <v>0.73067577203273282</v>
          </cell>
        </row>
        <row r="50">
          <cell r="C50">
            <v>-20</v>
          </cell>
          <cell r="N50">
            <v>368.28438698000002</v>
          </cell>
          <cell r="Y50">
            <v>1057.3233530525597</v>
          </cell>
          <cell r="AL50">
            <v>-1941.4219349</v>
          </cell>
          <cell r="AV50">
            <v>187.09426476718343</v>
          </cell>
          <cell r="BG50">
            <v>-2.7096336893633929E-2</v>
          </cell>
          <cell r="BR50">
            <v>0.40951842447902703</v>
          </cell>
          <cell r="CC50">
            <v>0.98249756650917885</v>
          </cell>
        </row>
        <row r="51">
          <cell r="C51">
            <v>55.2</v>
          </cell>
          <cell r="N51">
            <v>464.97001040000004</v>
          </cell>
          <cell r="Y51">
            <v>1156.427368084393</v>
          </cell>
          <cell r="AL51">
            <v>742.33697536231875</v>
          </cell>
          <cell r="AV51">
            <v>148.71009790277711</v>
          </cell>
          <cell r="BG51">
            <v>7.4785889826429683E-2</v>
          </cell>
          <cell r="BR51">
            <v>0.517029211176811</v>
          </cell>
          <cell r="CC51">
            <v>1.0745880829240047</v>
          </cell>
        </row>
        <row r="52">
          <cell r="C52">
            <v>75.2</v>
          </cell>
          <cell r="N52">
            <v>96.685623419999999</v>
          </cell>
          <cell r="Y52">
            <v>99.104015031833342</v>
          </cell>
          <cell r="AL52">
            <v>28.571307739361696</v>
          </cell>
          <cell r="AV52">
            <v>2.5012939114307686</v>
          </cell>
          <cell r="BG52">
            <v>0.10188222672006361</v>
          </cell>
          <cell r="BR52">
            <v>0.10751078669778397</v>
          </cell>
          <cell r="CC52">
            <v>9.209051641482574E-2</v>
          </cell>
        </row>
        <row r="54">
          <cell r="C54">
            <v>189</v>
          </cell>
          <cell r="N54">
            <v>139.33639999999997</v>
          </cell>
          <cell r="Y54">
            <v>1085.5462213390001</v>
          </cell>
          <cell r="AL54">
            <v>-26.277037037037054</v>
          </cell>
          <cell r="AV54">
            <v>679.08301157414735</v>
          </cell>
          <cell r="BG54">
            <v>0.25606038364484074</v>
          </cell>
          <cell r="BR54">
            <v>0.1549368504825544</v>
          </cell>
          <cell r="CC54">
            <v>1.0087231287567937</v>
          </cell>
        </row>
        <row r="55">
          <cell r="C55">
            <v>338.7</v>
          </cell>
          <cell r="N55">
            <v>581.48199999999997</v>
          </cell>
          <cell r="Y55">
            <v>1294.443394439</v>
          </cell>
          <cell r="AL55">
            <v>71.680543253616776</v>
          </cell>
          <cell r="AV55">
            <v>122.61108588726736</v>
          </cell>
          <cell r="BG55">
            <v>0.45887646529369081</v>
          </cell>
          <cell r="BR55">
            <v>0.64658617340692548</v>
          </cell>
          <cell r="CC55">
            <v>1.2028368439498356</v>
          </cell>
        </row>
        <row r="56">
          <cell r="C56">
            <v>149.69999999999999</v>
          </cell>
          <cell r="N56">
            <v>442.1456</v>
          </cell>
          <cell r="Y56">
            <v>208.8971731</v>
          </cell>
          <cell r="AL56">
            <v>195.35444221776888</v>
          </cell>
          <cell r="AV56">
            <v>-52.753759598648053</v>
          </cell>
          <cell r="BG56">
            <v>0.20281608164885004</v>
          </cell>
          <cell r="BR56">
            <v>0.49164932292437108</v>
          </cell>
          <cell r="CC56">
            <v>0.19411371519304194</v>
          </cell>
        </row>
        <row r="58">
          <cell r="C58">
            <v>9.0999999999999659</v>
          </cell>
          <cell r="N58">
            <v>-101.26198692000006</v>
          </cell>
          <cell r="Y58">
            <v>-1521.0055514055289</v>
          </cell>
          <cell r="AL58">
            <v>-1212.7690870329718</v>
          </cell>
          <cell r="AV58">
            <v>1402.0498784081415</v>
          </cell>
          <cell r="BG58">
            <v>1.2328833286603405E-2</v>
          </cell>
          <cell r="BR58">
            <v>-0.11259953125665965</v>
          </cell>
          <cell r="CC58">
            <v>-1.4133654085937868</v>
          </cell>
        </row>
        <row r="59">
          <cell r="C59">
            <v>0</v>
          </cell>
          <cell r="N59">
            <v>0</v>
          </cell>
          <cell r="Y59">
            <v>91.614049333333355</v>
          </cell>
          <cell r="AL59" t="str">
            <v>n.a.</v>
          </cell>
          <cell r="AV59" t="str">
            <v>n.a.</v>
          </cell>
          <cell r="BG59">
            <v>0</v>
          </cell>
          <cell r="BR59">
            <v>0</v>
          </cell>
          <cell r="CC59">
            <v>8.5130608595928206E-2</v>
          </cell>
        </row>
        <row r="60">
          <cell r="C60">
            <v>69.3</v>
          </cell>
          <cell r="N60">
            <v>-88.561513997600088</v>
          </cell>
          <cell r="Y60">
            <v>-1560.4291113079034</v>
          </cell>
          <cell r="AL60">
            <v>-951.9088105132513</v>
          </cell>
          <cell r="AV60">
            <v>1661.9720360135095</v>
          </cell>
          <cell r="BG60">
            <v>9.3888807336441601E-2</v>
          </cell>
          <cell r="BR60">
            <v>-9.8477081744288056E-2</v>
          </cell>
          <cell r="CC60">
            <v>-1.4499989999690135</v>
          </cell>
        </row>
        <row r="61">
          <cell r="C61">
            <v>-60.200000000000031</v>
          </cell>
          <cell r="N61">
            <v>-12.70047292239996</v>
          </cell>
          <cell r="Y61">
            <v>-52.190489430958706</v>
          </cell>
          <cell r="AL61">
            <v>-78.902868899667851</v>
          </cell>
          <cell r="AV61">
            <v>310.93343334412202</v>
          </cell>
          <cell r="BG61">
            <v>-8.1559974049838196E-2</v>
          </cell>
          <cell r="BR61">
            <v>-1.4122449512371599E-2</v>
          </cell>
          <cell r="CC61">
            <v>-4.8497017220701599E-2</v>
          </cell>
        </row>
        <row r="63">
          <cell r="C63">
            <v>0.4</v>
          </cell>
          <cell r="N63">
            <v>0</v>
          </cell>
          <cell r="Y63">
            <v>164.4591025</v>
          </cell>
          <cell r="AL63">
            <v>167.65910249999999</v>
          </cell>
          <cell r="AV63" t="str">
            <v>n.a.</v>
          </cell>
          <cell r="BG63">
            <v>5.4192673787267884E-4</v>
          </cell>
          <cell r="BR63">
            <v>0</v>
          </cell>
          <cell r="CC63">
            <v>0.1528204853605474</v>
          </cell>
        </row>
        <row r="65">
          <cell r="C65">
            <v>-0.21586306542070674</v>
          </cell>
          <cell r="N65">
            <v>-0.40200752952057472</v>
          </cell>
          <cell r="Y65">
            <v>-0.52120559466701688</v>
          </cell>
          <cell r="CC65">
            <v>-0.52120559466701688</v>
          </cell>
        </row>
        <row r="66">
          <cell r="C66">
            <v>-0.24597064588245593</v>
          </cell>
          <cell r="N66">
            <v>-0.43555594969854189</v>
          </cell>
          <cell r="Y66">
            <v>-0.57077965406995845</v>
          </cell>
          <cell r="CC66">
            <v>-0.57077965406995845</v>
          </cell>
        </row>
        <row r="67">
          <cell r="C67">
            <v>35781.130639351853</v>
          </cell>
        </row>
        <row r="68">
          <cell r="C68">
            <v>-3.1263880373444408E-13</v>
          </cell>
          <cell r="N68">
            <v>0.31458258069011436</v>
          </cell>
          <cell r="Y68">
            <v>-0.98093126158437371</v>
          </cell>
          <cell r="BG68">
            <v>73810715</v>
          </cell>
        </row>
        <row r="69">
          <cell r="N69">
            <v>3.9322822586264294E-2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cing"/>
      <sheetName val="comparativo bonos"/>
      <sheetName val="financ noticias"/>
      <sheetName val="EMBI"/>
      <sheetName val="peru_12"/>
      <sheetName val="grafs"/>
      <sheetName val="spreads bonos Col"/>
      <sheetName val="perfil sep"/>
      <sheetName val="emision bonos"/>
      <sheetName val="calendario"/>
      <sheetName val="2003"/>
      <sheetName val="2002"/>
      <sheetName val="perfil"/>
      <sheetName val="perfil (2)"/>
      <sheetName val="propuestas bancos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E8418-03F7-4939-B529-88588E08106A}">
  <sheetPr>
    <tabColor theme="6" tint="0.39997558519241921"/>
    <pageSetUpPr fitToPage="1"/>
  </sheetPr>
  <dimension ref="A1:W37"/>
  <sheetViews>
    <sheetView tabSelected="1" zoomScaleSheetLayoutView="100" workbookViewId="0">
      <pane ySplit="8" topLeftCell="A9" activePane="bottomLeft" state="frozen"/>
      <selection pane="bottomLeft" activeCell="I6" sqref="I6"/>
    </sheetView>
  </sheetViews>
  <sheetFormatPr baseColWidth="10" defaultRowHeight="12.75" x14ac:dyDescent="0.2"/>
  <cols>
    <col min="1" max="1" width="0.5703125" customWidth="1"/>
    <col min="2" max="2" width="23.42578125" customWidth="1"/>
    <col min="3" max="3" width="4.5703125" bestFit="1" customWidth="1"/>
    <col min="4" max="4" width="4.7109375" bestFit="1" customWidth="1"/>
    <col min="5" max="5" width="53.85546875" customWidth="1"/>
    <col min="6" max="6" width="18.42578125" customWidth="1"/>
    <col min="7" max="7" width="16.5703125" bestFit="1" customWidth="1"/>
    <col min="8" max="8" width="16.5703125" style="86" customWidth="1"/>
    <col min="9" max="9" width="18.5703125" bestFit="1" customWidth="1"/>
    <col min="10" max="10" width="21.42578125" customWidth="1"/>
    <col min="11" max="12" width="18.5703125" bestFit="1" customWidth="1"/>
    <col min="13" max="13" width="17.5703125" bestFit="1" customWidth="1"/>
    <col min="14" max="14" width="11.5703125" customWidth="1"/>
    <col min="15" max="15" width="18.140625" bestFit="1" customWidth="1"/>
    <col min="16" max="16" width="14.140625" customWidth="1"/>
    <col min="17" max="17" width="17.5703125" hidden="1" customWidth="1"/>
    <col min="18" max="18" width="18.140625" bestFit="1" customWidth="1"/>
    <col min="19" max="19" width="13.42578125" style="91" bestFit="1" customWidth="1"/>
    <col min="20" max="20" width="17.5703125" style="92" bestFit="1" customWidth="1"/>
    <col min="21" max="21" width="13.42578125" style="93" bestFit="1" customWidth="1"/>
    <col min="22" max="22" width="1.5703125" customWidth="1"/>
    <col min="23" max="23" width="14.28515625" customWidth="1"/>
  </cols>
  <sheetData>
    <row r="1" spans="1:23" ht="26.25" customHeight="1" x14ac:dyDescent="0.4">
      <c r="A1" s="127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9"/>
    </row>
    <row r="2" spans="1:23" ht="18" customHeight="1" x14ac:dyDescent="0.4">
      <c r="A2" s="130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"/>
    </row>
    <row r="3" spans="1:23" ht="4.5" customHeight="1" x14ac:dyDescent="0.2">
      <c r="A3" s="132"/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4"/>
    </row>
    <row r="4" spans="1:23" s="6" customFormat="1" ht="15" customHeight="1" x14ac:dyDescent="0.3">
      <c r="A4" s="2"/>
      <c r="B4" s="135" t="s">
        <v>2</v>
      </c>
      <c r="C4" s="135"/>
      <c r="D4" s="135"/>
      <c r="E4" s="135"/>
      <c r="F4" s="136" t="s">
        <v>83</v>
      </c>
      <c r="G4" s="136"/>
      <c r="H4" s="136"/>
      <c r="I4" s="136"/>
      <c r="J4" s="136"/>
      <c r="K4" s="136"/>
      <c r="L4" s="136"/>
      <c r="M4" s="136"/>
      <c r="N4" s="136"/>
      <c r="O4" s="137"/>
      <c r="P4" s="137"/>
      <c r="Q4" s="137"/>
      <c r="R4" s="3"/>
      <c r="S4" s="138"/>
      <c r="T4" s="139"/>
      <c r="U4" s="4"/>
      <c r="V4" s="5"/>
    </row>
    <row r="5" spans="1:23" s="6" customFormat="1" ht="4.5" customHeight="1" x14ac:dyDescent="0.3">
      <c r="A5" s="7"/>
      <c r="B5" s="8"/>
      <c r="C5" s="8"/>
      <c r="D5" s="8"/>
      <c r="E5" s="8"/>
      <c r="F5" s="8"/>
      <c r="G5" s="8"/>
      <c r="H5" s="9"/>
      <c r="I5" s="8"/>
      <c r="J5" s="8"/>
      <c r="K5" s="8"/>
      <c r="L5" s="8"/>
      <c r="M5" s="8"/>
      <c r="N5" s="8"/>
      <c r="O5" s="8"/>
      <c r="P5" s="8"/>
      <c r="Q5" s="8"/>
      <c r="R5" s="8"/>
      <c r="S5" s="10"/>
      <c r="T5" s="8"/>
      <c r="U5" s="8"/>
      <c r="V5" s="11"/>
    </row>
    <row r="6" spans="1:23" s="6" customFormat="1" ht="21.75" customHeight="1" x14ac:dyDescent="0.3">
      <c r="A6" s="12"/>
      <c r="B6" s="141" t="s">
        <v>72</v>
      </c>
      <c r="C6" s="142"/>
      <c r="D6" s="142"/>
      <c r="E6" s="142"/>
      <c r="F6" s="13"/>
      <c r="G6" s="13"/>
      <c r="H6" s="9"/>
      <c r="I6" s="13"/>
      <c r="J6" s="13"/>
      <c r="K6" s="14"/>
      <c r="L6" s="14"/>
      <c r="M6" s="14"/>
      <c r="N6" s="94"/>
      <c r="O6" s="14"/>
      <c r="P6" s="14"/>
      <c r="Q6" s="14"/>
      <c r="R6" s="14"/>
      <c r="S6" s="15"/>
      <c r="T6" s="14"/>
      <c r="U6" s="16"/>
      <c r="V6" s="11"/>
    </row>
    <row r="7" spans="1:23" ht="4.5" customHeight="1" thickBot="1" x14ac:dyDescent="0.25">
      <c r="A7" s="17"/>
      <c r="B7" s="18"/>
      <c r="C7" s="18"/>
      <c r="D7" s="18"/>
      <c r="E7" s="18"/>
      <c r="F7" s="18"/>
      <c r="G7" s="18"/>
      <c r="H7" s="19"/>
      <c r="I7" s="18"/>
      <c r="J7" s="18"/>
      <c r="K7" s="18"/>
      <c r="L7" s="18"/>
      <c r="M7" s="18"/>
      <c r="N7" s="18"/>
      <c r="O7" s="18"/>
      <c r="P7" s="18"/>
      <c r="Q7" s="18"/>
      <c r="R7" s="18"/>
      <c r="S7" s="20"/>
      <c r="T7" s="18"/>
      <c r="U7" s="21"/>
      <c r="V7" s="22"/>
    </row>
    <row r="8" spans="1:23" ht="51" customHeight="1" thickBot="1" x14ac:dyDescent="0.25">
      <c r="A8" s="17"/>
      <c r="B8" s="23" t="s">
        <v>3</v>
      </c>
      <c r="C8" s="23" t="s">
        <v>4</v>
      </c>
      <c r="D8" s="23" t="s">
        <v>5</v>
      </c>
      <c r="E8" s="23" t="s">
        <v>6</v>
      </c>
      <c r="F8" s="23" t="s">
        <v>7</v>
      </c>
      <c r="G8" s="23" t="s">
        <v>61</v>
      </c>
      <c r="H8" s="23" t="s">
        <v>63</v>
      </c>
      <c r="I8" s="23" t="s">
        <v>62</v>
      </c>
      <c r="J8" s="23" t="s">
        <v>71</v>
      </c>
      <c r="K8" s="23" t="s">
        <v>64</v>
      </c>
      <c r="L8" s="23" t="s">
        <v>8</v>
      </c>
      <c r="M8" s="23" t="s">
        <v>65</v>
      </c>
      <c r="N8" s="23" t="s">
        <v>66</v>
      </c>
      <c r="O8" s="23" t="s">
        <v>9</v>
      </c>
      <c r="P8" s="23" t="s">
        <v>67</v>
      </c>
      <c r="Q8" s="23" t="s">
        <v>10</v>
      </c>
      <c r="R8" s="23" t="s">
        <v>70</v>
      </c>
      <c r="S8" s="23" t="s">
        <v>68</v>
      </c>
      <c r="T8" s="23" t="s">
        <v>11</v>
      </c>
      <c r="U8" s="23" t="s">
        <v>69</v>
      </c>
      <c r="V8" s="24"/>
      <c r="W8" s="25"/>
    </row>
    <row r="9" spans="1:23" s="29" customFormat="1" ht="16.5" customHeight="1" thickBot="1" x14ac:dyDescent="0.3">
      <c r="A9" s="26"/>
      <c r="B9" s="143" t="s">
        <v>12</v>
      </c>
      <c r="C9" s="144"/>
      <c r="D9" s="144"/>
      <c r="E9" s="144"/>
      <c r="F9" s="27">
        <f>F10+F11+F12</f>
        <v>55867000000</v>
      </c>
      <c r="G9" s="27">
        <f t="shared" ref="G9:M9" si="0">G10+G11+G12</f>
        <v>2618000000</v>
      </c>
      <c r="H9" s="27">
        <f t="shared" si="0"/>
        <v>2618000000</v>
      </c>
      <c r="I9" s="27">
        <f t="shared" si="0"/>
        <v>55867000000</v>
      </c>
      <c r="J9" s="27">
        <f t="shared" si="0"/>
        <v>0</v>
      </c>
      <c r="K9" s="27">
        <f t="shared" si="0"/>
        <v>55867000000</v>
      </c>
      <c r="L9" s="27">
        <f t="shared" si="0"/>
        <v>55867000000</v>
      </c>
      <c r="M9" s="27">
        <f t="shared" si="0"/>
        <v>0</v>
      </c>
      <c r="N9" s="106">
        <f>M9/K9</f>
        <v>0</v>
      </c>
      <c r="O9" s="27">
        <f t="shared" ref="O9" si="1">O10+O11+O12</f>
        <v>27523987065</v>
      </c>
      <c r="P9" s="106">
        <f>O9/K9</f>
        <v>0.49266985993520324</v>
      </c>
      <c r="Q9" s="27">
        <f t="shared" ref="Q9" si="2">Q10+Q11+Q12</f>
        <v>0</v>
      </c>
      <c r="R9" s="27">
        <f t="shared" ref="R9" si="3">R10+R11+R12</f>
        <v>27515263117</v>
      </c>
      <c r="S9" s="106">
        <f>R9/K9</f>
        <v>0.4925137042798074</v>
      </c>
      <c r="T9" s="27">
        <f t="shared" ref="T9" si="4">T10+T11+T12</f>
        <v>27515263117</v>
      </c>
      <c r="U9" s="106">
        <f>T9/K9</f>
        <v>0.4925137042798074</v>
      </c>
      <c r="V9" s="24"/>
      <c r="W9" s="28"/>
    </row>
    <row r="10" spans="1:23" s="29" customFormat="1" ht="15.75" thickTop="1" x14ac:dyDescent="0.25">
      <c r="A10" s="26"/>
      <c r="B10" s="30" t="s">
        <v>13</v>
      </c>
      <c r="C10" s="31">
        <v>10</v>
      </c>
      <c r="D10" s="31" t="s">
        <v>14</v>
      </c>
      <c r="E10" s="32" t="s">
        <v>15</v>
      </c>
      <c r="F10" s="33">
        <f>VLOOKUP(B10,'HOJA TRABAJO'!$A$2:$M$16,3,0)</f>
        <v>39215000000</v>
      </c>
      <c r="G10" s="33">
        <f>VLOOKUP(B10,'HOJA TRABAJO'!$A$2:$M$16,4,0)</f>
        <v>0</v>
      </c>
      <c r="H10" s="33">
        <f>VLOOKUP(B10,'HOJA TRABAJO'!$A$2:$M$16,5,0)</f>
        <v>2618000000</v>
      </c>
      <c r="I10" s="33">
        <f>VLOOKUP(B10,'HOJA TRABAJO'!$A$2:$M$16,6,0)</f>
        <v>36597000000</v>
      </c>
      <c r="J10" s="33">
        <f>VLOOKUP(B10,'HOJA TRABAJO'!$A$2:$M$16,7,0)</f>
        <v>0</v>
      </c>
      <c r="K10" s="33">
        <f>I10-J10</f>
        <v>36597000000</v>
      </c>
      <c r="L10" s="33">
        <f>VLOOKUP(B10,'HOJA TRABAJO'!$A$2:$M$16,8,0)</f>
        <v>36597000000</v>
      </c>
      <c r="M10" s="33">
        <f>VLOOKUP(B10,'HOJA TRABAJO'!$A$2:$M$16,9,0)</f>
        <v>0</v>
      </c>
      <c r="N10" s="107">
        <f>M10/K10</f>
        <v>0</v>
      </c>
      <c r="O10" s="33">
        <f>VLOOKUP(B10,'HOJA TRABAJO'!$A$2:$M$16,10,0)</f>
        <v>18681849141</v>
      </c>
      <c r="P10" s="107">
        <f t="shared" ref="P10:P21" si="5">O10/K10</f>
        <v>0.51047487884252807</v>
      </c>
      <c r="Q10" s="33"/>
      <c r="R10" s="33">
        <f>VLOOKUP(B10,'HOJA TRABAJO'!$A$2:$M$16,11,0)</f>
        <v>18681849141</v>
      </c>
      <c r="S10" s="109">
        <f t="shared" ref="S10:S21" si="6">R10/K10</f>
        <v>0.51047487884252807</v>
      </c>
      <c r="T10" s="33">
        <f>VLOOKUP(B10,'HOJA TRABAJO'!$A$2:$M$16,13,0)</f>
        <v>18681849141</v>
      </c>
      <c r="U10" s="111">
        <f t="shared" ref="U10:U21" si="7">T10/K10</f>
        <v>0.51047487884252807</v>
      </c>
      <c r="V10" s="24"/>
      <c r="W10" s="28"/>
    </row>
    <row r="11" spans="1:23" s="29" customFormat="1" ht="15" x14ac:dyDescent="0.25">
      <c r="A11" s="26"/>
      <c r="B11" s="30" t="s">
        <v>16</v>
      </c>
      <c r="C11" s="31">
        <v>10</v>
      </c>
      <c r="D11" s="31" t="s">
        <v>14</v>
      </c>
      <c r="E11" s="32" t="s">
        <v>17</v>
      </c>
      <c r="F11" s="33">
        <f>VLOOKUP(B11,'HOJA TRABAJO'!$A$2:$M$16,3,0)</f>
        <v>14260000000</v>
      </c>
      <c r="G11" s="33">
        <f>VLOOKUP(B11,'HOJA TRABAJO'!$A$2:$M$16,4,0)</f>
        <v>0</v>
      </c>
      <c r="H11" s="33">
        <f>VLOOKUP(B11,'HOJA TRABAJO'!$A$2:$M$16,5,0)</f>
        <v>0</v>
      </c>
      <c r="I11" s="33">
        <f>VLOOKUP(B11,'HOJA TRABAJO'!$A$2:$M$16,6,0)</f>
        <v>14260000000</v>
      </c>
      <c r="J11" s="33">
        <f>VLOOKUP(B11,'HOJA TRABAJO'!$A$2:$M$16,7,0)</f>
        <v>0</v>
      </c>
      <c r="K11" s="33">
        <f t="shared" ref="K11:K21" si="8">I11-J11</f>
        <v>14260000000</v>
      </c>
      <c r="L11" s="33">
        <f>VLOOKUP(B11,'HOJA TRABAJO'!$A$2:$M$16,8,0)</f>
        <v>14260000000</v>
      </c>
      <c r="M11" s="33">
        <f>VLOOKUP(B11,'HOJA TRABAJO'!$A$2:$M$16,9,0)</f>
        <v>0</v>
      </c>
      <c r="N11" s="107">
        <f t="shared" ref="N11:N12" si="9">M11/K11</f>
        <v>0</v>
      </c>
      <c r="O11" s="33">
        <f>VLOOKUP(B11,'HOJA TRABAJO'!$A$2:$M$16,10,0)</f>
        <v>5894316955</v>
      </c>
      <c r="P11" s="107">
        <f t="shared" si="5"/>
        <v>0.4133462100280505</v>
      </c>
      <c r="Q11" s="33"/>
      <c r="R11" s="33">
        <f>VLOOKUP(B11,'HOJA TRABAJO'!$A$2:$M$16,11,0)</f>
        <v>5894316955</v>
      </c>
      <c r="S11" s="109">
        <f t="shared" si="6"/>
        <v>0.4133462100280505</v>
      </c>
      <c r="T11" s="33">
        <f>VLOOKUP(B11,'HOJA TRABAJO'!$A$2:$M$16,13,0)</f>
        <v>5894316955</v>
      </c>
      <c r="U11" s="111">
        <f t="shared" si="7"/>
        <v>0.4133462100280505</v>
      </c>
      <c r="V11" s="24"/>
      <c r="W11" s="28"/>
    </row>
    <row r="12" spans="1:23" s="29" customFormat="1" ht="15.75" thickBot="1" x14ac:dyDescent="0.3">
      <c r="A12" s="26"/>
      <c r="B12" s="30" t="s">
        <v>18</v>
      </c>
      <c r="C12" s="31">
        <v>10</v>
      </c>
      <c r="D12" s="31" t="s">
        <v>14</v>
      </c>
      <c r="E12" s="32" t="s">
        <v>19</v>
      </c>
      <c r="F12" s="33">
        <f>VLOOKUP(B12,'HOJA TRABAJO'!$A$2:$M$16,3,0)</f>
        <v>2392000000</v>
      </c>
      <c r="G12" s="33">
        <f>VLOOKUP(B12,'HOJA TRABAJO'!$A$2:$M$16,4,0)</f>
        <v>2618000000</v>
      </c>
      <c r="H12" s="33">
        <f>VLOOKUP(B12,'HOJA TRABAJO'!$A$2:$M$16,5,0)</f>
        <v>0</v>
      </c>
      <c r="I12" s="33">
        <f>VLOOKUP(B12,'HOJA TRABAJO'!$A$2:$M$16,6,0)</f>
        <v>5010000000</v>
      </c>
      <c r="J12" s="33">
        <f>VLOOKUP(B12,'HOJA TRABAJO'!$A$2:$M$16,7,0)</f>
        <v>0</v>
      </c>
      <c r="K12" s="33">
        <f t="shared" si="8"/>
        <v>5010000000</v>
      </c>
      <c r="L12" s="33">
        <f>VLOOKUP(B12,'HOJA TRABAJO'!$A$2:$M$16,8,0)</f>
        <v>5010000000</v>
      </c>
      <c r="M12" s="33">
        <f>VLOOKUP(B12,'HOJA TRABAJO'!$A$2:$M$16,9,0)</f>
        <v>0</v>
      </c>
      <c r="N12" s="107">
        <f t="shared" si="9"/>
        <v>0</v>
      </c>
      <c r="O12" s="33">
        <f>VLOOKUP(B12,'HOJA TRABAJO'!$A$2:$M$16,10,0)</f>
        <v>2947820969</v>
      </c>
      <c r="P12" s="108">
        <f t="shared" si="5"/>
        <v>0.5883874189620758</v>
      </c>
      <c r="Q12" s="33"/>
      <c r="R12" s="33">
        <f>VLOOKUP(B12,'HOJA TRABAJO'!$A$2:$M$16,11,0)</f>
        <v>2939097021</v>
      </c>
      <c r="S12" s="109">
        <f t="shared" si="6"/>
        <v>0.58664611197604788</v>
      </c>
      <c r="T12" s="33">
        <f>VLOOKUP(B12,'HOJA TRABAJO'!$A$2:$M$16,13,0)</f>
        <v>2939097021</v>
      </c>
      <c r="U12" s="111">
        <f t="shared" si="7"/>
        <v>0.58664611197604788</v>
      </c>
      <c r="V12" s="24"/>
      <c r="W12" s="28"/>
    </row>
    <row r="13" spans="1:23" s="29" customFormat="1" ht="23.25" customHeight="1" thickTop="1" thickBot="1" x14ac:dyDescent="0.3">
      <c r="A13" s="26"/>
      <c r="B13" s="145" t="s">
        <v>20</v>
      </c>
      <c r="C13" s="146"/>
      <c r="D13" s="146"/>
      <c r="E13" s="146"/>
      <c r="F13" s="38">
        <f>F14</f>
        <v>13299000000</v>
      </c>
      <c r="G13" s="38">
        <f t="shared" ref="G13:T13" si="10">G14</f>
        <v>0</v>
      </c>
      <c r="H13" s="38">
        <f t="shared" si="10"/>
        <v>0</v>
      </c>
      <c r="I13" s="38">
        <f t="shared" si="10"/>
        <v>13299000000</v>
      </c>
      <c r="J13" s="38">
        <f t="shared" si="10"/>
        <v>0</v>
      </c>
      <c r="K13" s="38">
        <f t="shared" si="10"/>
        <v>13299000000</v>
      </c>
      <c r="L13" s="38">
        <f>L14</f>
        <v>12186426899.15</v>
      </c>
      <c r="M13" s="38">
        <f t="shared" si="10"/>
        <v>1112573100.8499999</v>
      </c>
      <c r="N13" s="106">
        <f>M13/K13</f>
        <v>8.3658402951349714E-2</v>
      </c>
      <c r="O13" s="38">
        <f t="shared" si="10"/>
        <v>8877707196.1100006</v>
      </c>
      <c r="P13" s="106">
        <f t="shared" si="5"/>
        <v>0.66754697316414768</v>
      </c>
      <c r="Q13" s="38">
        <f t="shared" si="10"/>
        <v>2990640709.0200005</v>
      </c>
      <c r="R13" s="38">
        <f t="shared" si="10"/>
        <v>5066310177.3400002</v>
      </c>
      <c r="S13" s="110">
        <f t="shared" si="6"/>
        <v>0.38095422041807658</v>
      </c>
      <c r="T13" s="38">
        <f t="shared" si="10"/>
        <v>5066310177.3400002</v>
      </c>
      <c r="U13" s="110">
        <f t="shared" si="7"/>
        <v>0.38095422041807658</v>
      </c>
      <c r="V13" s="24"/>
      <c r="W13" s="28"/>
    </row>
    <row r="14" spans="1:23" s="29" customFormat="1" ht="16.5" thickTop="1" thickBot="1" x14ac:dyDescent="0.3">
      <c r="A14" s="26"/>
      <c r="B14" s="30" t="s">
        <v>51</v>
      </c>
      <c r="C14" s="31">
        <v>10</v>
      </c>
      <c r="D14" s="31" t="s">
        <v>14</v>
      </c>
      <c r="E14" s="32" t="s">
        <v>52</v>
      </c>
      <c r="F14" s="33">
        <f>VLOOKUP(B14,'HOJA TRABAJO'!$A$2:$M$16,3,0)</f>
        <v>13299000000</v>
      </c>
      <c r="G14" s="33">
        <f>VLOOKUP(B14,'HOJA TRABAJO'!$A$2:$M$16,4,0)</f>
        <v>0</v>
      </c>
      <c r="H14" s="33">
        <f>VLOOKUP(B14,'HOJA TRABAJO'!$A$2:$M$16,5,0)</f>
        <v>0</v>
      </c>
      <c r="I14" s="33">
        <f>VLOOKUP(B14,'HOJA TRABAJO'!$A$2:$M$16,6,0)</f>
        <v>13299000000</v>
      </c>
      <c r="J14" s="33">
        <f>VLOOKUP(B14,'HOJA TRABAJO'!$A$2:$M$16,7,0)</f>
        <v>0</v>
      </c>
      <c r="K14" s="33">
        <f t="shared" si="8"/>
        <v>13299000000</v>
      </c>
      <c r="L14" s="33">
        <f>VLOOKUP(B14,'HOJA TRABAJO'!$A$2:$M$16,8,0)</f>
        <v>12186426899.15</v>
      </c>
      <c r="M14" s="33">
        <f>VLOOKUP(B14,'HOJA TRABAJO'!$A$2:$M$16,9,0)</f>
        <v>1112573100.8499999</v>
      </c>
      <c r="N14" s="107">
        <f>M14/K14</f>
        <v>8.3658402951349714E-2</v>
      </c>
      <c r="O14" s="33">
        <f>VLOOKUP(B14,'HOJA TRABAJO'!$A$2:$M$16,10,0)</f>
        <v>8877707196.1100006</v>
      </c>
      <c r="P14" s="34">
        <f t="shared" si="5"/>
        <v>0.66754697316414768</v>
      </c>
      <c r="Q14" s="33">
        <v>2990640709.0200005</v>
      </c>
      <c r="R14" s="33">
        <f>VLOOKUP(B14,'HOJA TRABAJO'!$A$2:$M$16,11,0)</f>
        <v>5066310177.3400002</v>
      </c>
      <c r="S14" s="35">
        <f t="shared" si="6"/>
        <v>0.38095422041807658</v>
      </c>
      <c r="T14" s="33">
        <f>VLOOKUP(B14,'HOJA TRABAJO'!$A$2:$M$16,13,0)</f>
        <v>5066310177.3400002</v>
      </c>
      <c r="U14" s="36">
        <f t="shared" si="7"/>
        <v>0.38095422041807658</v>
      </c>
      <c r="V14" s="24"/>
      <c r="W14" s="28"/>
    </row>
    <row r="15" spans="1:23" s="29" customFormat="1" ht="16.5" thickTop="1" thickBot="1" x14ac:dyDescent="0.3">
      <c r="A15" s="26"/>
      <c r="B15" s="145" t="s">
        <v>21</v>
      </c>
      <c r="C15" s="146"/>
      <c r="D15" s="146"/>
      <c r="E15" s="146"/>
      <c r="F15" s="38">
        <f>F16+F17</f>
        <v>1305000000</v>
      </c>
      <c r="G15" s="38">
        <f t="shared" ref="G15:T15" si="11">G16+G17</f>
        <v>0</v>
      </c>
      <c r="H15" s="38">
        <f t="shared" si="11"/>
        <v>0</v>
      </c>
      <c r="I15" s="38">
        <f t="shared" si="11"/>
        <v>1305000000</v>
      </c>
      <c r="J15" s="38">
        <f t="shared" si="11"/>
        <v>0</v>
      </c>
      <c r="K15" s="38">
        <f t="shared" si="11"/>
        <v>1305000000</v>
      </c>
      <c r="L15" s="38">
        <f t="shared" si="11"/>
        <v>1174085349</v>
      </c>
      <c r="M15" s="38">
        <f t="shared" si="11"/>
        <v>130914651</v>
      </c>
      <c r="N15" s="106">
        <f>M15/K15</f>
        <v>0.10031774022988506</v>
      </c>
      <c r="O15" s="38">
        <f t="shared" si="11"/>
        <v>940651021.14999998</v>
      </c>
      <c r="P15" s="39">
        <f t="shared" si="5"/>
        <v>0.72080538019157081</v>
      </c>
      <c r="Q15" s="38">
        <f t="shared" si="11"/>
        <v>0</v>
      </c>
      <c r="R15" s="38">
        <f t="shared" si="11"/>
        <v>929855068.14999998</v>
      </c>
      <c r="S15" s="110">
        <f t="shared" si="6"/>
        <v>0.7125326192720306</v>
      </c>
      <c r="T15" s="38">
        <f t="shared" si="11"/>
        <v>929855068.14999998</v>
      </c>
      <c r="U15" s="110">
        <f t="shared" si="7"/>
        <v>0.7125326192720306</v>
      </c>
      <c r="V15" s="24"/>
      <c r="W15" s="28"/>
    </row>
    <row r="16" spans="1:23" s="29" customFormat="1" ht="17.25" customHeight="1" thickTop="1" x14ac:dyDescent="0.25">
      <c r="A16" s="26"/>
      <c r="B16" s="122" t="s">
        <v>22</v>
      </c>
      <c r="C16" s="31">
        <v>10</v>
      </c>
      <c r="D16" s="31" t="s">
        <v>14</v>
      </c>
      <c r="E16" s="100" t="s">
        <v>23</v>
      </c>
      <c r="F16" s="33">
        <f>VLOOKUP(B16,'HOJA TRABAJO'!$A$2:$M$16,3,0)</f>
        <v>250000000</v>
      </c>
      <c r="G16" s="33">
        <f>VLOOKUP(B16,'HOJA TRABAJO'!$A$2:$M$16,4,0)</f>
        <v>0</v>
      </c>
      <c r="H16" s="33">
        <f>VLOOKUP(B16,'HOJA TRABAJO'!$A$2:$M$16,5,0)</f>
        <v>0</v>
      </c>
      <c r="I16" s="33">
        <f>VLOOKUP(B16,'HOJA TRABAJO'!$A$2:$M$16,6,0)</f>
        <v>250000000</v>
      </c>
      <c r="J16" s="33">
        <f>VLOOKUP(B16,'HOJA TRABAJO'!$A$2:$M$16,7,0)</f>
        <v>0</v>
      </c>
      <c r="K16" s="33">
        <f t="shared" si="8"/>
        <v>250000000</v>
      </c>
      <c r="L16" s="33">
        <f>VLOOKUP(B16,'HOJA TRABAJO'!$A$2:$M$16,8,0)</f>
        <v>250000000</v>
      </c>
      <c r="M16" s="33">
        <f>VLOOKUP(B16,'HOJA TRABAJO'!$A$2:$M$16,9,0)</f>
        <v>0</v>
      </c>
      <c r="N16" s="107">
        <f t="shared" ref="N16:N17" si="12">M16/K16</f>
        <v>0</v>
      </c>
      <c r="O16" s="33">
        <f>VLOOKUP(B16,'HOJA TRABAJO'!$A$2:$M$16,10,0)</f>
        <v>76333792</v>
      </c>
      <c r="P16" s="34">
        <f t="shared" si="5"/>
        <v>0.30533516799999999</v>
      </c>
      <c r="Q16" s="33"/>
      <c r="R16" s="33">
        <f>VLOOKUP(B16,'HOJA TRABAJO'!$A$2:$M$16,11,0)</f>
        <v>65537839</v>
      </c>
      <c r="S16" s="35">
        <f t="shared" si="6"/>
        <v>0.262151356</v>
      </c>
      <c r="T16" s="33">
        <f>VLOOKUP(B16,'HOJA TRABAJO'!$A$2:$M$16,13,0)</f>
        <v>65537839</v>
      </c>
      <c r="U16" s="36">
        <f t="shared" si="7"/>
        <v>0.262151356</v>
      </c>
      <c r="V16" s="24"/>
      <c r="W16" s="28"/>
    </row>
    <row r="17" spans="1:23" s="29" customFormat="1" ht="15.75" thickBot="1" x14ac:dyDescent="0.3">
      <c r="A17" s="26"/>
      <c r="B17" s="122" t="s">
        <v>54</v>
      </c>
      <c r="C17" s="31">
        <v>10</v>
      </c>
      <c r="D17" s="31" t="s">
        <v>14</v>
      </c>
      <c r="E17" s="123" t="s">
        <v>55</v>
      </c>
      <c r="F17" s="33">
        <f>VLOOKUP(B17,'HOJA TRABAJO'!$A$2:$M$16,3,0)</f>
        <v>1055000000</v>
      </c>
      <c r="G17" s="33">
        <f>VLOOKUP(B17,'HOJA TRABAJO'!$A$2:$M$16,4,0)</f>
        <v>0</v>
      </c>
      <c r="H17" s="33">
        <f>VLOOKUP(B17,'HOJA TRABAJO'!$A$2:$M$16,5,0)</f>
        <v>0</v>
      </c>
      <c r="I17" s="33">
        <f>VLOOKUP(B17,'HOJA TRABAJO'!$A$2:$M$16,6,0)</f>
        <v>1055000000</v>
      </c>
      <c r="J17" s="33">
        <f>VLOOKUP(B17,'HOJA TRABAJO'!$A$2:$M$16,7,0)</f>
        <v>0</v>
      </c>
      <c r="K17" s="33">
        <f t="shared" si="8"/>
        <v>1055000000</v>
      </c>
      <c r="L17" s="33">
        <f>VLOOKUP(B17,'HOJA TRABAJO'!$A$2:$M$16,8,0)</f>
        <v>924085349</v>
      </c>
      <c r="M17" s="33">
        <f>VLOOKUP(B17,'HOJA TRABAJO'!$A$2:$M$16,9,0)</f>
        <v>130914651</v>
      </c>
      <c r="N17" s="107">
        <f t="shared" si="12"/>
        <v>0.12408971658767773</v>
      </c>
      <c r="O17" s="33">
        <f>VLOOKUP(B17,'HOJA TRABAJO'!$A$2:$M$16,10,0)</f>
        <v>864317229.14999998</v>
      </c>
      <c r="P17" s="37">
        <f t="shared" si="5"/>
        <v>0.81925803710900469</v>
      </c>
      <c r="Q17" s="33"/>
      <c r="R17" s="33">
        <f>VLOOKUP(B17,'HOJA TRABAJO'!$A$2:$M$16,11,0)</f>
        <v>864317229.14999998</v>
      </c>
      <c r="S17" s="35">
        <f t="shared" si="6"/>
        <v>0.81925803710900469</v>
      </c>
      <c r="T17" s="33">
        <f>VLOOKUP(B17,'HOJA TRABAJO'!$A$2:$M$16,13,0)</f>
        <v>864317229.14999998</v>
      </c>
      <c r="U17" s="36">
        <f t="shared" si="7"/>
        <v>0.81925803710900469</v>
      </c>
      <c r="V17" s="24"/>
      <c r="W17" s="28"/>
    </row>
    <row r="18" spans="1:23" s="29" customFormat="1" ht="16.5" customHeight="1" thickTop="1" thickBot="1" x14ac:dyDescent="0.3">
      <c r="A18" s="26"/>
      <c r="B18" s="145" t="s">
        <v>24</v>
      </c>
      <c r="C18" s="146"/>
      <c r="D18" s="146"/>
      <c r="E18" s="146"/>
      <c r="F18" s="38">
        <f>F19+F20+F21</f>
        <v>332000000</v>
      </c>
      <c r="G18" s="38">
        <f t="shared" ref="G18:T18" si="13">G19+G20+G21</f>
        <v>0</v>
      </c>
      <c r="H18" s="38">
        <f t="shared" si="13"/>
        <v>0</v>
      </c>
      <c r="I18" s="38">
        <f t="shared" si="13"/>
        <v>332000000</v>
      </c>
      <c r="J18" s="38">
        <f t="shared" si="13"/>
        <v>0</v>
      </c>
      <c r="K18" s="38">
        <f t="shared" si="13"/>
        <v>332000000</v>
      </c>
      <c r="L18" s="38">
        <f t="shared" si="13"/>
        <v>1240000</v>
      </c>
      <c r="M18" s="38">
        <f t="shared" si="13"/>
        <v>330760000</v>
      </c>
      <c r="N18" s="106">
        <f>M18/K18</f>
        <v>0.99626506024096384</v>
      </c>
      <c r="O18" s="38">
        <f t="shared" si="13"/>
        <v>594714.05000000005</v>
      </c>
      <c r="P18" s="39">
        <f t="shared" si="5"/>
        <v>1.7913073795180724E-3</v>
      </c>
      <c r="Q18" s="38">
        <f t="shared" si="13"/>
        <v>0</v>
      </c>
      <c r="R18" s="38">
        <f t="shared" si="13"/>
        <v>591725</v>
      </c>
      <c r="S18" s="110">
        <f t="shared" si="6"/>
        <v>1.7823042168674699E-3</v>
      </c>
      <c r="T18" s="38">
        <f t="shared" si="13"/>
        <v>591725</v>
      </c>
      <c r="U18" s="110">
        <f t="shared" si="7"/>
        <v>1.7823042168674699E-3</v>
      </c>
      <c r="V18" s="24"/>
      <c r="W18" s="28"/>
    </row>
    <row r="19" spans="1:23" s="29" customFormat="1" ht="17.25" customHeight="1" thickTop="1" x14ac:dyDescent="0.25">
      <c r="A19" s="26"/>
      <c r="B19" s="30" t="s">
        <v>25</v>
      </c>
      <c r="C19" s="31">
        <v>10</v>
      </c>
      <c r="D19" s="31" t="s">
        <v>14</v>
      </c>
      <c r="E19" s="32" t="s">
        <v>26</v>
      </c>
      <c r="F19" s="33">
        <f>VLOOKUP(B19,'HOJA TRABAJO'!$A$2:$M$16,3,0)</f>
        <v>15000000</v>
      </c>
      <c r="G19" s="33">
        <f>VLOOKUP(B19,'HOJA TRABAJO'!$A$2:$M$16,4,0)</f>
        <v>0</v>
      </c>
      <c r="H19" s="33">
        <f>VLOOKUP(B19,'HOJA TRABAJO'!$A$2:$M$16,5,0)</f>
        <v>0</v>
      </c>
      <c r="I19" s="33">
        <f>VLOOKUP(B19,'HOJA TRABAJO'!$A$2:$M$16,6,0)</f>
        <v>15000000</v>
      </c>
      <c r="J19" s="33">
        <f>VLOOKUP(B19,'HOJA TRABAJO'!$A$2:$M$16,7,0)</f>
        <v>0</v>
      </c>
      <c r="K19" s="33">
        <f t="shared" si="8"/>
        <v>15000000</v>
      </c>
      <c r="L19" s="33">
        <f>VLOOKUP(B19,'HOJA TRABAJO'!$A$2:$M$16,8,0)</f>
        <v>1100000</v>
      </c>
      <c r="M19" s="33">
        <f>VLOOKUP(B19,'HOJA TRABAJO'!$A$2:$M$16,9,0)</f>
        <v>13900000</v>
      </c>
      <c r="N19" s="107">
        <f t="shared" ref="N19:N21" si="14">M19/K19</f>
        <v>0.92666666666666664</v>
      </c>
      <c r="O19" s="33">
        <f>VLOOKUP(B19,'HOJA TRABAJO'!$A$2:$M$16,10,0)</f>
        <v>570000</v>
      </c>
      <c r="P19" s="34">
        <f t="shared" si="5"/>
        <v>3.7999999999999999E-2</v>
      </c>
      <c r="Q19" s="33"/>
      <c r="R19" s="33">
        <f>VLOOKUP(B19,'HOJA TRABAJO'!$A$2:$M$16,11,0)</f>
        <v>570000</v>
      </c>
      <c r="S19" s="35">
        <f t="shared" si="6"/>
        <v>3.7999999999999999E-2</v>
      </c>
      <c r="T19" s="33">
        <f>VLOOKUP(B19,'HOJA TRABAJO'!$A$2:$M$16,13,0)</f>
        <v>570000</v>
      </c>
      <c r="U19" s="36">
        <f t="shared" si="7"/>
        <v>3.7999999999999999E-2</v>
      </c>
      <c r="V19" s="24"/>
      <c r="W19" s="28"/>
    </row>
    <row r="20" spans="1:23" s="29" customFormat="1" ht="15" x14ac:dyDescent="0.25">
      <c r="A20" s="26"/>
      <c r="B20" s="30" t="s">
        <v>27</v>
      </c>
      <c r="C20" s="31">
        <v>11</v>
      </c>
      <c r="D20" s="31" t="s">
        <v>28</v>
      </c>
      <c r="E20" s="32" t="s">
        <v>29</v>
      </c>
      <c r="F20" s="33">
        <f>VLOOKUP(B20,'HOJA TRABAJO'!$A$2:$M$16,3,0)</f>
        <v>263000000</v>
      </c>
      <c r="G20" s="33">
        <f>VLOOKUP(B20,'HOJA TRABAJO'!$A$2:$M$16,4,0)</f>
        <v>0</v>
      </c>
      <c r="H20" s="33">
        <f>VLOOKUP(B20,'HOJA TRABAJO'!$A$2:$M$16,5,0)</f>
        <v>0</v>
      </c>
      <c r="I20" s="33">
        <f>VLOOKUP(B20,'HOJA TRABAJO'!$A$2:$M$16,6,0)</f>
        <v>263000000</v>
      </c>
      <c r="J20" s="33">
        <f>VLOOKUP(B20,'HOJA TRABAJO'!$A$2:$M$16,7,0)</f>
        <v>0</v>
      </c>
      <c r="K20" s="33">
        <f t="shared" si="8"/>
        <v>263000000</v>
      </c>
      <c r="L20" s="33">
        <f>VLOOKUP(B20,'HOJA TRABAJO'!$A$2:$M$16,8,0)</f>
        <v>0</v>
      </c>
      <c r="M20" s="33">
        <f>VLOOKUP(B20,'HOJA TRABAJO'!$A$2:$M$16,9,0)</f>
        <v>263000000</v>
      </c>
      <c r="N20" s="107">
        <f t="shared" si="14"/>
        <v>1</v>
      </c>
      <c r="O20" s="33">
        <f>VLOOKUP(B20,'HOJA TRABAJO'!$A$2:$M$16,10,0)</f>
        <v>0</v>
      </c>
      <c r="P20" s="34">
        <f t="shared" si="5"/>
        <v>0</v>
      </c>
      <c r="Q20" s="33"/>
      <c r="R20" s="33">
        <f>VLOOKUP(B20,'HOJA TRABAJO'!$A$2:$M$16,11,0)</f>
        <v>0</v>
      </c>
      <c r="S20" s="35">
        <f t="shared" si="6"/>
        <v>0</v>
      </c>
      <c r="T20" s="33">
        <f>VLOOKUP(B20,'HOJA TRABAJO'!$A$2:$M$16,13,0)</f>
        <v>0</v>
      </c>
      <c r="U20" s="36">
        <f t="shared" si="7"/>
        <v>0</v>
      </c>
      <c r="V20" s="24"/>
      <c r="W20" s="28"/>
    </row>
    <row r="21" spans="1:23" s="29" customFormat="1" ht="15.75" thickBot="1" x14ac:dyDescent="0.3">
      <c r="A21" s="26"/>
      <c r="B21" s="40" t="s">
        <v>30</v>
      </c>
      <c r="C21" s="41">
        <v>10</v>
      </c>
      <c r="D21" s="41" t="s">
        <v>14</v>
      </c>
      <c r="E21" s="42" t="s">
        <v>31</v>
      </c>
      <c r="F21" s="43">
        <f>VLOOKUP(B21,'HOJA TRABAJO'!$A$2:$M$16,3,0)</f>
        <v>54000000</v>
      </c>
      <c r="G21" s="43">
        <f>VLOOKUP(B21,'HOJA TRABAJO'!$A$2:$M$16,4,0)</f>
        <v>0</v>
      </c>
      <c r="H21" s="43">
        <f>VLOOKUP(B21,'HOJA TRABAJO'!$A$2:$M$16,5,0)</f>
        <v>0</v>
      </c>
      <c r="I21" s="43">
        <f>VLOOKUP(B21,'HOJA TRABAJO'!$A$2:$M$16,6,0)</f>
        <v>54000000</v>
      </c>
      <c r="J21" s="43">
        <f>VLOOKUP(B21,'HOJA TRABAJO'!$A$2:$M$16,7,0)</f>
        <v>0</v>
      </c>
      <c r="K21" s="43">
        <f t="shared" si="8"/>
        <v>54000000</v>
      </c>
      <c r="L21" s="43">
        <f>VLOOKUP(B21,'HOJA TRABAJO'!$A$2:$M$16,8,0)</f>
        <v>140000</v>
      </c>
      <c r="M21" s="43">
        <f>VLOOKUP(B21,'HOJA TRABAJO'!$A$2:$M$16,9,0)</f>
        <v>53860000</v>
      </c>
      <c r="N21" s="112">
        <f t="shared" si="14"/>
        <v>0.99740740740740741</v>
      </c>
      <c r="O21" s="43">
        <f>VLOOKUP(B21,'HOJA TRABAJO'!$A$2:$M$16,10,0)</f>
        <v>24714.05</v>
      </c>
      <c r="P21" s="44">
        <f t="shared" si="5"/>
        <v>4.576675925925926E-4</v>
      </c>
      <c r="Q21" s="43"/>
      <c r="R21" s="43">
        <f>VLOOKUP(B21,'HOJA TRABAJO'!$A$2:$M$16,11,0)</f>
        <v>21725</v>
      </c>
      <c r="S21" s="45">
        <f t="shared" si="6"/>
        <v>4.0231481481481482E-4</v>
      </c>
      <c r="T21" s="43">
        <f>VLOOKUP(B21,'HOJA TRABAJO'!$A$2:$M$16,13,0)</f>
        <v>21725</v>
      </c>
      <c r="U21" s="46">
        <f t="shared" si="7"/>
        <v>4.0231481481481482E-4</v>
      </c>
      <c r="V21" s="24"/>
      <c r="W21" s="28"/>
    </row>
    <row r="22" spans="1:23" s="29" customFormat="1" ht="12" customHeight="1" x14ac:dyDescent="0.2">
      <c r="A22" s="47"/>
      <c r="B22" s="48"/>
      <c r="C22" s="49"/>
      <c r="D22" s="49"/>
      <c r="E22" s="50"/>
      <c r="F22" s="51"/>
      <c r="G22" s="52"/>
      <c r="H22" s="52"/>
      <c r="I22" s="51"/>
      <c r="J22" s="51"/>
      <c r="K22" s="51"/>
      <c r="L22" s="51"/>
      <c r="M22" s="53"/>
      <c r="N22" s="54"/>
      <c r="O22" s="51"/>
      <c r="P22" s="54"/>
      <c r="Q22" s="51"/>
      <c r="R22" s="51"/>
      <c r="S22" s="54"/>
      <c r="T22" s="51"/>
      <c r="U22" s="55"/>
      <c r="V22" s="24"/>
    </row>
    <row r="23" spans="1:23" s="29" customFormat="1" ht="24.75" customHeight="1" x14ac:dyDescent="0.2">
      <c r="A23" s="47"/>
      <c r="B23" s="56"/>
      <c r="C23" s="57"/>
      <c r="D23" s="57"/>
      <c r="E23" s="58" t="s">
        <v>32</v>
      </c>
      <c r="F23" s="59">
        <f>F9+F13+F15+F18</f>
        <v>70803000000</v>
      </c>
      <c r="G23" s="59">
        <f t="shared" ref="G23:O23" si="15">G9+G13+G15+G18</f>
        <v>2618000000</v>
      </c>
      <c r="H23" s="59">
        <f t="shared" si="15"/>
        <v>2618000000</v>
      </c>
      <c r="I23" s="59">
        <f t="shared" si="15"/>
        <v>70803000000</v>
      </c>
      <c r="J23" s="59">
        <f t="shared" si="15"/>
        <v>0</v>
      </c>
      <c r="K23" s="59">
        <f t="shared" si="15"/>
        <v>70803000000</v>
      </c>
      <c r="L23" s="59">
        <f t="shared" si="15"/>
        <v>69228752248.149994</v>
      </c>
      <c r="M23" s="59">
        <f t="shared" si="15"/>
        <v>1574247751.8499999</v>
      </c>
      <c r="N23" s="60">
        <f>M23/K23</f>
        <v>2.2234195611061675E-2</v>
      </c>
      <c r="O23" s="59">
        <f t="shared" si="15"/>
        <v>37342939996.310005</v>
      </c>
      <c r="P23" s="60">
        <f>O23/K23</f>
        <v>0.52742030699702003</v>
      </c>
      <c r="Q23" s="59">
        <v>23387462642.09</v>
      </c>
      <c r="R23" s="59">
        <f t="shared" ref="R23" si="16">R9+R13+R15+R18</f>
        <v>33512020087.490002</v>
      </c>
      <c r="S23" s="61">
        <f>R23/K23</f>
        <v>0.47331356139556235</v>
      </c>
      <c r="T23" s="59">
        <f t="shared" ref="T23" si="17">T9+T13+T15+T18</f>
        <v>33512020087.490002</v>
      </c>
      <c r="U23" s="61">
        <f>T23/K23</f>
        <v>0.47331356139556235</v>
      </c>
      <c r="V23" s="24"/>
    </row>
    <row r="24" spans="1:23" s="29" customFormat="1" ht="11.25" customHeight="1" x14ac:dyDescent="0.2">
      <c r="A24" s="47"/>
      <c r="B24" s="48"/>
      <c r="C24" s="49"/>
      <c r="D24" s="49"/>
      <c r="E24" s="50"/>
      <c r="F24" s="51"/>
      <c r="G24" s="52"/>
      <c r="H24" s="52"/>
      <c r="I24" s="51"/>
      <c r="J24" s="51"/>
      <c r="K24" s="51"/>
      <c r="L24" s="51"/>
      <c r="M24" s="53"/>
      <c r="N24" s="54"/>
      <c r="O24" s="51"/>
      <c r="P24" s="54"/>
      <c r="Q24" s="51"/>
      <c r="R24" s="51"/>
      <c r="S24" s="54"/>
      <c r="T24" s="51"/>
      <c r="U24" s="55"/>
      <c r="V24" s="24"/>
    </row>
    <row r="25" spans="1:23" s="64" customFormat="1" ht="75" x14ac:dyDescent="0.2">
      <c r="A25" s="62"/>
      <c r="B25" s="115" t="s">
        <v>35</v>
      </c>
      <c r="C25" s="116">
        <v>10</v>
      </c>
      <c r="D25" s="116" t="s">
        <v>14</v>
      </c>
      <c r="E25" s="115" t="s">
        <v>74</v>
      </c>
      <c r="F25" s="117">
        <f>VLOOKUP(B25,'HOJA TRABAJO'!$A$2:$M$16,3,0)</f>
        <v>1500000000</v>
      </c>
      <c r="G25" s="117">
        <f>VLOOKUP(B25,'HOJA TRABAJO'!$A$2:$M$16,4,0)</f>
        <v>0</v>
      </c>
      <c r="H25" s="117">
        <f>VLOOKUP(B25,'HOJA TRABAJO'!$A$2:$M$16,5,0)</f>
        <v>0</v>
      </c>
      <c r="I25" s="117">
        <f>VLOOKUP(B25,'HOJA TRABAJO'!$A$2:$M$16,6,0)</f>
        <v>1500000000</v>
      </c>
      <c r="J25" s="117">
        <f>VLOOKUP(B25,'HOJA TRABAJO'!$A$2:$M$16,7,0)</f>
        <v>0</v>
      </c>
      <c r="K25" s="117">
        <f t="shared" ref="K25:K29" si="18">I25-J25</f>
        <v>1500000000</v>
      </c>
      <c r="L25" s="117">
        <f>VLOOKUP(B25,'HOJA TRABAJO'!$A$2:$M$16,8,0)</f>
        <v>1495317817</v>
      </c>
      <c r="M25" s="117">
        <f>VLOOKUP(B25,'HOJA TRABAJO'!$A$2:$M$16,9,0)</f>
        <v>4682183</v>
      </c>
      <c r="N25" s="118">
        <f t="shared" ref="N25:N33" si="19">M25/K25</f>
        <v>3.1214553333333331E-3</v>
      </c>
      <c r="O25" s="117">
        <f>VLOOKUP(B25,'HOJA TRABAJO'!$A$2:$M$16,10,0)</f>
        <v>1405796593.4200001</v>
      </c>
      <c r="P25" s="118">
        <f t="shared" ref="P25:P33" si="20">O25/K25</f>
        <v>0.93719772894666675</v>
      </c>
      <c r="Q25" s="119"/>
      <c r="R25" s="117">
        <f>VLOOKUP(B25,'HOJA TRABAJO'!$A$2:$M$16,11,0)</f>
        <v>723395542.13</v>
      </c>
      <c r="S25" s="118">
        <f t="shared" ref="S25:S33" si="21">R25/K25</f>
        <v>0.48226369475333331</v>
      </c>
      <c r="T25" s="117">
        <f>VLOOKUP(B25,'HOJA TRABAJO'!$A$2:$M$16,13,0)</f>
        <v>723395542.13</v>
      </c>
      <c r="U25" s="118">
        <f t="shared" ref="U25:U33" si="22">T25/K25</f>
        <v>0.48226369475333331</v>
      </c>
      <c r="V25" s="63"/>
    </row>
    <row r="26" spans="1:23" s="64" customFormat="1" ht="90" x14ac:dyDescent="0.2">
      <c r="A26" s="62"/>
      <c r="B26" s="115" t="s">
        <v>79</v>
      </c>
      <c r="C26" s="116">
        <v>10</v>
      </c>
      <c r="D26" s="116" t="s">
        <v>14</v>
      </c>
      <c r="E26" s="115" t="s">
        <v>82</v>
      </c>
      <c r="F26" s="117">
        <f>VLOOKUP(B26,'HOJA TRABAJO'!$A$2:$M$16,3,0)</f>
        <v>0</v>
      </c>
      <c r="G26" s="117">
        <f>VLOOKUP(B26,'HOJA TRABAJO'!$A$2:$M$16,4,0)</f>
        <v>3159897938</v>
      </c>
      <c r="H26" s="117">
        <f>VLOOKUP(B26,'HOJA TRABAJO'!$A$2:$M$16,5,0)</f>
        <v>0</v>
      </c>
      <c r="I26" s="117">
        <f>VLOOKUP(B26,'HOJA TRABAJO'!$A$2:$M$16,6,0)</f>
        <v>3159897938</v>
      </c>
      <c r="J26" s="117">
        <f>VLOOKUP(B26,'HOJA TRABAJO'!$A$2:$M$16,7,0)</f>
        <v>0</v>
      </c>
      <c r="K26" s="117">
        <f t="shared" ref="K26" si="23">I26-J26</f>
        <v>3159897938</v>
      </c>
      <c r="L26" s="117">
        <f>VLOOKUP(B26,'HOJA TRABAJO'!$A$2:$M$16,8,0)</f>
        <v>3159897938</v>
      </c>
      <c r="M26" s="117">
        <f>VLOOKUP(B26,'HOJA TRABAJO'!$A$2:$M$16,9,0)</f>
        <v>0</v>
      </c>
      <c r="N26" s="118">
        <f t="shared" ref="N26" si="24">M26/K26</f>
        <v>0</v>
      </c>
      <c r="O26" s="117">
        <f>VLOOKUP(B26,'HOJA TRABAJO'!$A$2:$M$16,10,0)</f>
        <v>0</v>
      </c>
      <c r="P26" s="118">
        <f t="shared" ref="P26" si="25">O26/K26</f>
        <v>0</v>
      </c>
      <c r="Q26" s="119"/>
      <c r="R26" s="117">
        <f>VLOOKUP(B26,'HOJA TRABAJO'!$A$2:$M$16,11,0)</f>
        <v>0</v>
      </c>
      <c r="S26" s="118">
        <f t="shared" ref="S26" si="26">R26/K26</f>
        <v>0</v>
      </c>
      <c r="T26" s="117">
        <f>VLOOKUP(B26,'HOJA TRABAJO'!$A$2:$M$16,13,0)</f>
        <v>0</v>
      </c>
      <c r="U26" s="118">
        <f t="shared" ref="U26" si="27">T26/K26</f>
        <v>0</v>
      </c>
      <c r="V26" s="63"/>
    </row>
    <row r="27" spans="1:23" s="64" customFormat="1" ht="90" x14ac:dyDescent="0.2">
      <c r="A27" s="62"/>
      <c r="B27" s="115" t="s">
        <v>36</v>
      </c>
      <c r="C27" s="116">
        <v>10</v>
      </c>
      <c r="D27" s="116" t="s">
        <v>14</v>
      </c>
      <c r="E27" s="115" t="s">
        <v>81</v>
      </c>
      <c r="F27" s="117">
        <f>VLOOKUP(B27,'HOJA TRABAJO'!$A$2:$M$16,3,0)</f>
        <v>57000000000</v>
      </c>
      <c r="G27" s="117">
        <f>VLOOKUP(B27,'HOJA TRABAJO'!$A$2:$M$16,4,0)</f>
        <v>0</v>
      </c>
      <c r="H27" s="117">
        <f>VLOOKUP(B27,'HOJA TRABAJO'!$A$2:$M$16,5,0)</f>
        <v>0</v>
      </c>
      <c r="I27" s="117">
        <f>VLOOKUP(B27,'HOJA TRABAJO'!$A$2:$M$16,6,0)</f>
        <v>57000000000</v>
      </c>
      <c r="J27" s="117">
        <f>VLOOKUP(B27,'HOJA TRABAJO'!$A$2:$M$16,7,0)</f>
        <v>0</v>
      </c>
      <c r="K27" s="117">
        <f t="shared" si="18"/>
        <v>57000000000</v>
      </c>
      <c r="L27" s="117">
        <f>VLOOKUP(B27,'HOJA TRABAJO'!$A$2:$M$16,8,0)</f>
        <v>56956546463.07</v>
      </c>
      <c r="M27" s="117">
        <f>VLOOKUP(B27,'HOJA TRABAJO'!$A$2:$M$16,9,0)</f>
        <v>43453536.93</v>
      </c>
      <c r="N27" s="118">
        <f t="shared" si="19"/>
        <v>7.6234275315789472E-4</v>
      </c>
      <c r="O27" s="117">
        <f>VLOOKUP(B27,'HOJA TRABAJO'!$A$2:$M$16,10,0)</f>
        <v>34833699585.07</v>
      </c>
      <c r="P27" s="118">
        <f t="shared" si="20"/>
        <v>0.61111753658017542</v>
      </c>
      <c r="Q27" s="119"/>
      <c r="R27" s="117">
        <f>VLOOKUP(B27,'HOJA TRABAJO'!$A$2:$M$16,11,0)</f>
        <v>9143956353.5300007</v>
      </c>
      <c r="S27" s="118">
        <f t="shared" si="21"/>
        <v>0.16042028690403509</v>
      </c>
      <c r="T27" s="117">
        <f>VLOOKUP(B27,'HOJA TRABAJO'!$A$2:$M$16,13,0)</f>
        <v>9143956353.5300007</v>
      </c>
      <c r="U27" s="118">
        <f t="shared" si="22"/>
        <v>0.16042028690403509</v>
      </c>
      <c r="V27" s="63"/>
    </row>
    <row r="28" spans="1:23" s="64" customFormat="1" ht="90" x14ac:dyDescent="0.2">
      <c r="A28" s="62"/>
      <c r="B28" s="115" t="s">
        <v>73</v>
      </c>
      <c r="C28" s="116">
        <v>10</v>
      </c>
      <c r="D28" s="116" t="s">
        <v>14</v>
      </c>
      <c r="E28" s="115" t="s">
        <v>75</v>
      </c>
      <c r="F28" s="117">
        <f>VLOOKUP(B28,'HOJA TRABAJO'!$A$2:$M$16,3,0)</f>
        <v>5000000000</v>
      </c>
      <c r="G28" s="117">
        <f>VLOOKUP(B28,'HOJA TRABAJO'!$A$2:$M$16,4,0)</f>
        <v>0</v>
      </c>
      <c r="H28" s="117">
        <f>VLOOKUP(B28,'HOJA TRABAJO'!$A$2:$M$16,5,0)</f>
        <v>0</v>
      </c>
      <c r="I28" s="117">
        <f>VLOOKUP(B28,'HOJA TRABAJO'!$A$2:$M$16,6,0)</f>
        <v>5000000000</v>
      </c>
      <c r="J28" s="117">
        <f>VLOOKUP(B28,'HOJA TRABAJO'!$A$2:$M$16,7,0)</f>
        <v>0</v>
      </c>
      <c r="K28" s="117">
        <f t="shared" ref="K28" si="28">I28-J28</f>
        <v>5000000000</v>
      </c>
      <c r="L28" s="117">
        <f>VLOOKUP(B28,'HOJA TRABAJO'!$A$2:$M$16,8,0)</f>
        <v>4755016395</v>
      </c>
      <c r="M28" s="117">
        <f>VLOOKUP(B28,'HOJA TRABAJO'!$A$2:$M$16,9,0)</f>
        <v>244983605</v>
      </c>
      <c r="N28" s="118">
        <f t="shared" ref="N28" si="29">M28/K28</f>
        <v>4.8996721E-2</v>
      </c>
      <c r="O28" s="117">
        <f>VLOOKUP(B28,'HOJA TRABAJO'!$A$2:$M$16,10,0)</f>
        <v>4655335753</v>
      </c>
      <c r="P28" s="118">
        <f t="shared" ref="P28" si="30">O28/K28</f>
        <v>0.9310671506</v>
      </c>
      <c r="Q28" s="119"/>
      <c r="R28" s="117">
        <f>VLOOKUP(B28,'HOJA TRABAJO'!$A$2:$M$16,11,0)</f>
        <v>1890425469.5</v>
      </c>
      <c r="S28" s="118">
        <f t="shared" ref="S28" si="31">R28/K28</f>
        <v>0.3780850939</v>
      </c>
      <c r="T28" s="117">
        <f>VLOOKUP(B28,'HOJA TRABAJO'!$A$2:$M$16,13,0)</f>
        <v>1890425469.5</v>
      </c>
      <c r="U28" s="118">
        <f t="shared" ref="U28" si="32">T28/K28</f>
        <v>0.3780850939</v>
      </c>
      <c r="V28" s="63"/>
    </row>
    <row r="29" spans="1:23" s="64" customFormat="1" ht="45" x14ac:dyDescent="0.2">
      <c r="A29" s="62"/>
      <c r="B29" s="115" t="s">
        <v>37</v>
      </c>
      <c r="C29" s="116">
        <v>10</v>
      </c>
      <c r="D29" s="116" t="s">
        <v>14</v>
      </c>
      <c r="E29" s="115" t="s">
        <v>76</v>
      </c>
      <c r="F29" s="117">
        <f>VLOOKUP(B29,'HOJA TRABAJO'!$A$2:$M$16,3,0)</f>
        <v>1500000000</v>
      </c>
      <c r="G29" s="117">
        <f>VLOOKUP(B29,'HOJA TRABAJO'!$A$2:$M$16,4,0)</f>
        <v>0</v>
      </c>
      <c r="H29" s="117">
        <f>VLOOKUP(B29,'HOJA TRABAJO'!$A$2:$M$16,5,0)</f>
        <v>0</v>
      </c>
      <c r="I29" s="117">
        <f>VLOOKUP(B29,'HOJA TRABAJO'!$A$2:$M$16,6,0)</f>
        <v>1500000000</v>
      </c>
      <c r="J29" s="117">
        <f>VLOOKUP(B29,'HOJA TRABAJO'!$A$2:$M$16,7,0)</f>
        <v>0</v>
      </c>
      <c r="K29" s="117">
        <f t="shared" si="18"/>
        <v>1500000000</v>
      </c>
      <c r="L29" s="117">
        <f>VLOOKUP(B29,'HOJA TRABAJO'!$A$2:$M$16,8,0)</f>
        <v>1500000000</v>
      </c>
      <c r="M29" s="117">
        <f>VLOOKUP(B29,'HOJA TRABAJO'!$A$2:$M$16,9,0)</f>
        <v>0</v>
      </c>
      <c r="N29" s="118">
        <f t="shared" si="19"/>
        <v>0</v>
      </c>
      <c r="O29" s="117">
        <f>VLOOKUP(B29,'HOJA TRABAJO'!$A$2:$M$16,10,0)</f>
        <v>257136550.87</v>
      </c>
      <c r="P29" s="118">
        <f t="shared" si="20"/>
        <v>0.17142436724666668</v>
      </c>
      <c r="Q29" s="119"/>
      <c r="R29" s="117">
        <f>VLOOKUP(B29,'HOJA TRABAJO'!$A$2:$M$16,11,0)</f>
        <v>257136550.87</v>
      </c>
      <c r="S29" s="118">
        <f t="shared" si="21"/>
        <v>0.17142436724666668</v>
      </c>
      <c r="T29" s="117">
        <f>VLOOKUP(B29,'HOJA TRABAJO'!$A$2:$M$16,13,0)</f>
        <v>257136550.87</v>
      </c>
      <c r="U29" s="118">
        <f t="shared" si="22"/>
        <v>0.17142436724666668</v>
      </c>
      <c r="V29" s="63"/>
    </row>
    <row r="30" spans="1:23" ht="7.5" customHeight="1" x14ac:dyDescent="0.2">
      <c r="A30" s="17"/>
      <c r="B30" s="65"/>
      <c r="C30" s="65"/>
      <c r="D30" s="65"/>
      <c r="E30" s="65"/>
      <c r="F30" s="65"/>
      <c r="G30" s="66"/>
      <c r="H30" s="66"/>
      <c r="I30" s="65"/>
      <c r="J30" s="65"/>
      <c r="K30" s="65"/>
      <c r="L30" s="65"/>
      <c r="M30" s="67"/>
      <c r="N30" s="67"/>
      <c r="O30" s="65"/>
      <c r="P30" s="67"/>
      <c r="Q30" s="65"/>
      <c r="R30" s="65"/>
      <c r="S30" s="67"/>
      <c r="T30" s="68"/>
      <c r="U30" s="69"/>
      <c r="V30" s="24"/>
    </row>
    <row r="31" spans="1:23" ht="22.5" customHeight="1" x14ac:dyDescent="0.2">
      <c r="A31" s="17"/>
      <c r="B31" s="57"/>
      <c r="C31" s="57"/>
      <c r="D31" s="57"/>
      <c r="E31" s="58" t="s">
        <v>33</v>
      </c>
      <c r="F31" s="59">
        <f>SUM(F25:F29)</f>
        <v>65000000000</v>
      </c>
      <c r="G31" s="59">
        <f t="shared" ref="G31:O31" si="33">SUM(G25:G29)</f>
        <v>3159897938</v>
      </c>
      <c r="H31" s="59">
        <f t="shared" si="33"/>
        <v>0</v>
      </c>
      <c r="I31" s="59">
        <f t="shared" si="33"/>
        <v>68159897938</v>
      </c>
      <c r="J31" s="59">
        <f t="shared" si="33"/>
        <v>0</v>
      </c>
      <c r="K31" s="59">
        <f t="shared" si="33"/>
        <v>68159897938</v>
      </c>
      <c r="L31" s="59">
        <f t="shared" si="33"/>
        <v>67866778613.07</v>
      </c>
      <c r="M31" s="59">
        <f t="shared" si="33"/>
        <v>293119324.93000001</v>
      </c>
      <c r="N31" s="113">
        <f t="shared" si="19"/>
        <v>4.3004660188404173E-3</v>
      </c>
      <c r="O31" s="59">
        <f t="shared" si="33"/>
        <v>41151968482.360001</v>
      </c>
      <c r="P31" s="60">
        <f t="shared" si="20"/>
        <v>0.60375631019566511</v>
      </c>
      <c r="Q31" s="59" t="e">
        <f>#REF!+Q25+Q27+Q29</f>
        <v>#REF!</v>
      </c>
      <c r="R31" s="59">
        <f t="shared" ref="R31" si="34">SUM(R25:R29)</f>
        <v>12014913916.030001</v>
      </c>
      <c r="S31" s="60">
        <f t="shared" si="21"/>
        <v>0.17627540943443132</v>
      </c>
      <c r="T31" s="59">
        <f t="shared" ref="T31" si="35">SUM(T25:T29)</f>
        <v>12014913916.030001</v>
      </c>
      <c r="U31" s="60">
        <f t="shared" si="22"/>
        <v>0.17627540943443132</v>
      </c>
      <c r="V31" s="24"/>
    </row>
    <row r="32" spans="1:23" x14ac:dyDescent="0.2">
      <c r="A32" s="17"/>
      <c r="B32" s="65"/>
      <c r="C32" s="65"/>
      <c r="D32" s="65"/>
      <c r="E32" s="65"/>
      <c r="F32" s="65"/>
      <c r="G32" s="66"/>
      <c r="H32" s="66"/>
      <c r="I32" s="65"/>
      <c r="J32" s="65"/>
      <c r="K32" s="65"/>
      <c r="L32" s="65"/>
      <c r="M32" s="67"/>
      <c r="N32" s="67"/>
      <c r="O32" s="65"/>
      <c r="P32" s="67"/>
      <c r="Q32" s="65"/>
      <c r="R32" s="65"/>
      <c r="S32" s="67"/>
      <c r="T32" s="68"/>
      <c r="U32" s="69"/>
      <c r="V32" s="24"/>
    </row>
    <row r="33" spans="1:22" s="6" customFormat="1" ht="18.75" x14ac:dyDescent="0.3">
      <c r="A33" s="12"/>
      <c r="B33" s="57"/>
      <c r="C33" s="57"/>
      <c r="D33" s="57"/>
      <c r="E33" s="70" t="s">
        <v>34</v>
      </c>
      <c r="F33" s="71">
        <f>F23+F31</f>
        <v>135803000000</v>
      </c>
      <c r="G33" s="71">
        <f>G23+G31</f>
        <v>5777897938</v>
      </c>
      <c r="H33" s="71">
        <f>H23+H31</f>
        <v>2618000000</v>
      </c>
      <c r="I33" s="71">
        <f>I23+I31</f>
        <v>138962897938</v>
      </c>
      <c r="J33" s="71">
        <f>J31+J23</f>
        <v>0</v>
      </c>
      <c r="K33" s="71">
        <f>K31+K23</f>
        <v>138962897938</v>
      </c>
      <c r="L33" s="71">
        <f>L31+L23</f>
        <v>137095530861.22</v>
      </c>
      <c r="M33" s="71">
        <f>M31+M23</f>
        <v>1867367076.78</v>
      </c>
      <c r="N33" s="114">
        <f t="shared" si="19"/>
        <v>1.3437882373560953E-2</v>
      </c>
      <c r="O33" s="71">
        <f>O31+O23</f>
        <v>78494908478.670013</v>
      </c>
      <c r="P33" s="114">
        <f t="shared" si="20"/>
        <v>0.56486234558588067</v>
      </c>
      <c r="Q33" s="71" t="e">
        <f>Q31+Q23</f>
        <v>#REF!</v>
      </c>
      <c r="R33" s="71">
        <f>R31+R23</f>
        <v>45526934003.520004</v>
      </c>
      <c r="S33" s="114">
        <f t="shared" si="21"/>
        <v>0.32761934789120767</v>
      </c>
      <c r="T33" s="71">
        <f>T31+T23</f>
        <v>45526934003.520004</v>
      </c>
      <c r="U33" s="114">
        <f t="shared" si="22"/>
        <v>0.32761934789120767</v>
      </c>
      <c r="V33" s="24"/>
    </row>
    <row r="34" spans="1:22" ht="13.5" thickBot="1" x14ac:dyDescent="0.25">
      <c r="A34" s="72"/>
      <c r="B34" s="73"/>
      <c r="C34" s="73"/>
      <c r="D34" s="73"/>
      <c r="E34" s="73"/>
      <c r="F34" s="73"/>
      <c r="G34" s="73"/>
      <c r="H34" s="74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5"/>
      <c r="T34" s="76"/>
      <c r="U34" s="77"/>
      <c r="V34" s="78"/>
    </row>
    <row r="35" spans="1:22" x14ac:dyDescent="0.2">
      <c r="B35" s="65"/>
      <c r="C35" s="65"/>
      <c r="D35" s="65"/>
      <c r="E35" s="65"/>
      <c r="F35" s="65"/>
      <c r="G35" s="65"/>
      <c r="H35" s="66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79"/>
      <c r="T35" s="80"/>
      <c r="U35" s="81"/>
      <c r="V35" s="65"/>
    </row>
    <row r="36" spans="1:22" x14ac:dyDescent="0.2">
      <c r="B36" s="65"/>
      <c r="C36" s="65"/>
      <c r="D36" s="65"/>
      <c r="E36" s="140" t="s">
        <v>78</v>
      </c>
      <c r="F36" s="140"/>
      <c r="G36" s="140"/>
      <c r="H36" s="140"/>
      <c r="I36" s="65"/>
      <c r="J36" s="65"/>
      <c r="K36" s="65"/>
      <c r="L36" s="65"/>
      <c r="M36" s="65"/>
      <c r="N36" s="65"/>
      <c r="O36" s="82"/>
      <c r="P36" s="65"/>
      <c r="Q36" s="83">
        <v>0</v>
      </c>
      <c r="R36" s="83"/>
      <c r="S36" s="84"/>
      <c r="T36" s="83"/>
      <c r="U36" s="85"/>
      <c r="V36" s="65"/>
    </row>
    <row r="37" spans="1:22" x14ac:dyDescent="0.2">
      <c r="Q37" s="87"/>
      <c r="R37" s="87"/>
      <c r="S37" s="88"/>
      <c r="T37" s="89"/>
      <c r="U37" s="90"/>
    </row>
  </sheetData>
  <sheetProtection algorithmName="SHA-512" hashValue="nBmcIstE02bWXBoDbBJ299lDmzvibTmv7w8JbM/obN14uW0i9bAb+JrTQL/vJnaRjiF5dFZL+DPklyRxaSlfTw==" saltValue="6E7CvvZeX2F5ck/fbMZ6TQ==" spinCount="100000" sheet="1" objects="1" scenarios="1"/>
  <mergeCells count="12">
    <mergeCell ref="E36:H36"/>
    <mergeCell ref="B6:E6"/>
    <mergeCell ref="B9:E9"/>
    <mergeCell ref="B13:E13"/>
    <mergeCell ref="B15:E15"/>
    <mergeCell ref="B18:E18"/>
    <mergeCell ref="A1:V1"/>
    <mergeCell ref="A2:U2"/>
    <mergeCell ref="A3:V3"/>
    <mergeCell ref="B4:E4"/>
    <mergeCell ref="F4:Q4"/>
    <mergeCell ref="S4:T4"/>
  </mergeCells>
  <printOptions horizontalCentered="1" verticalCentered="1"/>
  <pageMargins left="0.74803149606299213" right="0.74803149606299213" top="0.39370078740157483" bottom="0.98425196850393704" header="0" footer="0"/>
  <pageSetup scale="55" orientation="landscape" r:id="rId1"/>
  <headerFooter alignWithMargins="0"/>
  <ignoredErrors>
    <ignoredError sqref="N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7CD32-CEC7-4B4D-BD11-DC14E6F72FC9}">
  <dimension ref="A1:S19"/>
  <sheetViews>
    <sheetView showGridLines="0" workbookViewId="0">
      <selection activeCell="I25" sqref="I25"/>
    </sheetView>
  </sheetViews>
  <sheetFormatPr baseColWidth="10" defaultRowHeight="15" x14ac:dyDescent="0.25"/>
  <cols>
    <col min="1" max="1" width="21.5703125" style="95" customWidth="1"/>
    <col min="2" max="2" width="27.5703125" style="95" customWidth="1"/>
    <col min="3" max="13" width="18.85546875" style="95" customWidth="1"/>
    <col min="14" max="14" width="0" style="95" hidden="1" customWidth="1"/>
    <col min="15" max="15" width="6.42578125" style="95" customWidth="1"/>
    <col min="16" max="16" width="25.28515625" style="95" customWidth="1"/>
    <col min="17" max="17" width="11.85546875" style="95" bestFit="1" customWidth="1"/>
    <col min="18" max="16384" width="11.42578125" style="95"/>
  </cols>
  <sheetData>
    <row r="1" spans="1:19" s="99" customFormat="1" ht="15.75" thickBot="1" x14ac:dyDescent="0.3">
      <c r="A1" s="105">
        <v>1</v>
      </c>
      <c r="B1" s="105">
        <v>2</v>
      </c>
      <c r="C1" s="105">
        <v>3</v>
      </c>
      <c r="D1" s="105">
        <v>4</v>
      </c>
      <c r="E1" s="105">
        <v>5</v>
      </c>
      <c r="F1" s="105">
        <v>6</v>
      </c>
      <c r="G1" s="105">
        <v>7</v>
      </c>
      <c r="H1" s="105">
        <v>8</v>
      </c>
      <c r="I1" s="105">
        <v>9</v>
      </c>
      <c r="J1" s="105">
        <v>10</v>
      </c>
      <c r="K1" s="105">
        <v>11</v>
      </c>
      <c r="L1" s="105">
        <v>12</v>
      </c>
      <c r="M1" s="105">
        <v>13</v>
      </c>
      <c r="P1" s="147" t="s">
        <v>58</v>
      </c>
      <c r="Q1" s="148"/>
      <c r="R1" s="95"/>
      <c r="S1" s="95"/>
    </row>
    <row r="2" spans="1:19" x14ac:dyDescent="0.25">
      <c r="A2" s="104" t="s">
        <v>3</v>
      </c>
      <c r="B2" s="104" t="s">
        <v>39</v>
      </c>
      <c r="C2" s="104" t="s">
        <v>40</v>
      </c>
      <c r="D2" s="104" t="s">
        <v>41</v>
      </c>
      <c r="E2" s="104" t="s">
        <v>42</v>
      </c>
      <c r="F2" s="104" t="s">
        <v>43</v>
      </c>
      <c r="G2" s="104" t="s">
        <v>44</v>
      </c>
      <c r="H2" s="104" t="s">
        <v>45</v>
      </c>
      <c r="I2" s="104" t="s">
        <v>46</v>
      </c>
      <c r="J2" s="104" t="s">
        <v>47</v>
      </c>
      <c r="K2" s="104" t="s">
        <v>48</v>
      </c>
      <c r="L2" s="104" t="s">
        <v>49</v>
      </c>
      <c r="M2" s="104" t="s">
        <v>50</v>
      </c>
      <c r="P2" s="102" t="s">
        <v>59</v>
      </c>
      <c r="Q2" s="103" t="s">
        <v>60</v>
      </c>
    </row>
    <row r="3" spans="1:19" ht="20.100000000000001" customHeight="1" x14ac:dyDescent="0.25">
      <c r="A3" s="120" t="s">
        <v>13</v>
      </c>
      <c r="B3" s="121" t="s">
        <v>15</v>
      </c>
      <c r="C3" s="125">
        <v>39215000000</v>
      </c>
      <c r="D3" s="125">
        <v>0</v>
      </c>
      <c r="E3" s="125">
        <v>2618000000</v>
      </c>
      <c r="F3" s="125">
        <v>36597000000</v>
      </c>
      <c r="G3" s="125">
        <v>0</v>
      </c>
      <c r="H3" s="125">
        <v>36597000000</v>
      </c>
      <c r="I3" s="125">
        <v>0</v>
      </c>
      <c r="J3" s="125">
        <v>18681849141</v>
      </c>
      <c r="K3" s="125">
        <v>18681849141</v>
      </c>
      <c r="L3" s="125">
        <v>18681849141</v>
      </c>
      <c r="M3" s="125">
        <v>18681849141</v>
      </c>
      <c r="P3" s="124" t="s">
        <v>13</v>
      </c>
      <c r="Q3" s="101" t="b">
        <f>P3=A3</f>
        <v>1</v>
      </c>
    </row>
    <row r="4" spans="1:19" ht="20.100000000000001" customHeight="1" x14ac:dyDescent="0.25">
      <c r="A4" s="120" t="s">
        <v>16</v>
      </c>
      <c r="B4" s="121" t="s">
        <v>17</v>
      </c>
      <c r="C4" s="125">
        <v>14260000000</v>
      </c>
      <c r="D4" s="125">
        <v>0</v>
      </c>
      <c r="E4" s="125">
        <v>0</v>
      </c>
      <c r="F4" s="125">
        <v>14260000000</v>
      </c>
      <c r="G4" s="125">
        <v>0</v>
      </c>
      <c r="H4" s="125">
        <v>14260000000</v>
      </c>
      <c r="I4" s="125">
        <v>0</v>
      </c>
      <c r="J4" s="125">
        <v>5894316955</v>
      </c>
      <c r="K4" s="125">
        <v>5894316955</v>
      </c>
      <c r="L4" s="125">
        <v>5894316955</v>
      </c>
      <c r="M4" s="125">
        <v>5894316955</v>
      </c>
      <c r="P4" s="124" t="s">
        <v>16</v>
      </c>
      <c r="Q4" s="101" t="b">
        <f t="shared" ref="Q4:Q16" si="0">P4=A4</f>
        <v>1</v>
      </c>
    </row>
    <row r="5" spans="1:19" ht="20.100000000000001" customHeight="1" x14ac:dyDescent="0.25">
      <c r="A5" s="120" t="s">
        <v>18</v>
      </c>
      <c r="B5" s="121" t="s">
        <v>19</v>
      </c>
      <c r="C5" s="125">
        <v>2392000000</v>
      </c>
      <c r="D5" s="125">
        <v>2618000000</v>
      </c>
      <c r="E5" s="125">
        <v>0</v>
      </c>
      <c r="F5" s="125">
        <v>5010000000</v>
      </c>
      <c r="G5" s="125">
        <v>0</v>
      </c>
      <c r="H5" s="125">
        <v>5010000000</v>
      </c>
      <c r="I5" s="125">
        <v>0</v>
      </c>
      <c r="J5" s="125">
        <v>2947820969</v>
      </c>
      <c r="K5" s="125">
        <v>2939097021</v>
      </c>
      <c r="L5" s="125">
        <v>2939097021</v>
      </c>
      <c r="M5" s="125">
        <v>2939097021</v>
      </c>
      <c r="P5" s="124" t="s">
        <v>18</v>
      </c>
      <c r="Q5" s="101" t="b">
        <f t="shared" si="0"/>
        <v>1</v>
      </c>
    </row>
    <row r="6" spans="1:19" ht="20.100000000000001" customHeight="1" x14ac:dyDescent="0.25">
      <c r="A6" s="120" t="s">
        <v>51</v>
      </c>
      <c r="B6" s="121" t="s">
        <v>52</v>
      </c>
      <c r="C6" s="125">
        <v>13299000000</v>
      </c>
      <c r="D6" s="125">
        <v>0</v>
      </c>
      <c r="E6" s="125">
        <v>0</v>
      </c>
      <c r="F6" s="125">
        <v>13299000000</v>
      </c>
      <c r="G6" s="125">
        <v>0</v>
      </c>
      <c r="H6" s="125">
        <v>12186426899.15</v>
      </c>
      <c r="I6" s="125">
        <v>1112573100.8499999</v>
      </c>
      <c r="J6" s="125">
        <v>8877707196.1100006</v>
      </c>
      <c r="K6" s="125">
        <v>5066310177.3400002</v>
      </c>
      <c r="L6" s="125">
        <v>5066310177.3400002</v>
      </c>
      <c r="M6" s="125">
        <v>5066310177.3400002</v>
      </c>
      <c r="P6" s="124" t="s">
        <v>51</v>
      </c>
      <c r="Q6" s="101" t="b">
        <f t="shared" si="0"/>
        <v>1</v>
      </c>
    </row>
    <row r="7" spans="1:19" ht="20.100000000000001" customHeight="1" x14ac:dyDescent="0.25">
      <c r="A7" s="120" t="s">
        <v>22</v>
      </c>
      <c r="B7" s="121" t="s">
        <v>53</v>
      </c>
      <c r="C7" s="125">
        <v>250000000</v>
      </c>
      <c r="D7" s="125">
        <v>0</v>
      </c>
      <c r="E7" s="125">
        <v>0</v>
      </c>
      <c r="F7" s="125">
        <v>250000000</v>
      </c>
      <c r="G7" s="125">
        <v>0</v>
      </c>
      <c r="H7" s="125">
        <v>250000000</v>
      </c>
      <c r="I7" s="125">
        <v>0</v>
      </c>
      <c r="J7" s="125">
        <v>76333792</v>
      </c>
      <c r="K7" s="125">
        <v>65537839</v>
      </c>
      <c r="L7" s="125">
        <v>65537839</v>
      </c>
      <c r="M7" s="125">
        <v>65537839</v>
      </c>
      <c r="P7" s="124" t="s">
        <v>22</v>
      </c>
      <c r="Q7" s="101" t="b">
        <f t="shared" si="0"/>
        <v>1</v>
      </c>
    </row>
    <row r="8" spans="1:19" ht="20.100000000000001" customHeight="1" x14ac:dyDescent="0.25">
      <c r="A8" s="120" t="s">
        <v>54</v>
      </c>
      <c r="B8" s="121" t="s">
        <v>55</v>
      </c>
      <c r="C8" s="125">
        <v>1055000000</v>
      </c>
      <c r="D8" s="125">
        <v>0</v>
      </c>
      <c r="E8" s="125">
        <v>0</v>
      </c>
      <c r="F8" s="125">
        <v>1055000000</v>
      </c>
      <c r="G8" s="125">
        <v>0</v>
      </c>
      <c r="H8" s="125">
        <v>924085349</v>
      </c>
      <c r="I8" s="125">
        <v>130914651</v>
      </c>
      <c r="J8" s="125">
        <v>864317229.14999998</v>
      </c>
      <c r="K8" s="125">
        <v>864317229.14999998</v>
      </c>
      <c r="L8" s="125">
        <v>864317229.14999998</v>
      </c>
      <c r="M8" s="125">
        <v>864317229.14999998</v>
      </c>
      <c r="P8" s="124" t="s">
        <v>54</v>
      </c>
      <c r="Q8" s="101" t="b">
        <f t="shared" si="0"/>
        <v>1</v>
      </c>
    </row>
    <row r="9" spans="1:19" ht="20.100000000000001" customHeight="1" x14ac:dyDescent="0.25">
      <c r="A9" s="120" t="s">
        <v>25</v>
      </c>
      <c r="B9" s="121" t="s">
        <v>26</v>
      </c>
      <c r="C9" s="125">
        <v>15000000</v>
      </c>
      <c r="D9" s="125">
        <v>0</v>
      </c>
      <c r="E9" s="125">
        <v>0</v>
      </c>
      <c r="F9" s="125">
        <v>15000000</v>
      </c>
      <c r="G9" s="125">
        <v>0</v>
      </c>
      <c r="H9" s="125">
        <v>1100000</v>
      </c>
      <c r="I9" s="125">
        <v>13900000</v>
      </c>
      <c r="J9" s="125">
        <v>570000</v>
      </c>
      <c r="K9" s="125">
        <v>570000</v>
      </c>
      <c r="L9" s="125">
        <v>570000</v>
      </c>
      <c r="M9" s="125">
        <v>570000</v>
      </c>
      <c r="P9" s="124" t="s">
        <v>25</v>
      </c>
      <c r="Q9" s="101" t="b">
        <f t="shared" si="0"/>
        <v>1</v>
      </c>
    </row>
    <row r="10" spans="1:19" ht="20.100000000000001" customHeight="1" x14ac:dyDescent="0.25">
      <c r="A10" s="120" t="s">
        <v>27</v>
      </c>
      <c r="B10" s="121" t="s">
        <v>29</v>
      </c>
      <c r="C10" s="125">
        <v>263000000</v>
      </c>
      <c r="D10" s="125">
        <v>0</v>
      </c>
      <c r="E10" s="125">
        <v>0</v>
      </c>
      <c r="F10" s="125">
        <v>263000000</v>
      </c>
      <c r="G10" s="125">
        <v>0</v>
      </c>
      <c r="H10" s="125">
        <v>0</v>
      </c>
      <c r="I10" s="125">
        <v>263000000</v>
      </c>
      <c r="J10" s="125">
        <v>0</v>
      </c>
      <c r="K10" s="125">
        <v>0</v>
      </c>
      <c r="L10" s="125">
        <v>0</v>
      </c>
      <c r="M10" s="125">
        <v>0</v>
      </c>
      <c r="P10" s="124" t="s">
        <v>27</v>
      </c>
      <c r="Q10" s="101" t="b">
        <f t="shared" si="0"/>
        <v>1</v>
      </c>
    </row>
    <row r="11" spans="1:19" ht="20.100000000000001" customHeight="1" x14ac:dyDescent="0.25">
      <c r="A11" s="120" t="s">
        <v>30</v>
      </c>
      <c r="B11" s="121" t="s">
        <v>31</v>
      </c>
      <c r="C11" s="125">
        <v>54000000</v>
      </c>
      <c r="D11" s="125">
        <v>0</v>
      </c>
      <c r="E11" s="125">
        <v>0</v>
      </c>
      <c r="F11" s="125">
        <v>54000000</v>
      </c>
      <c r="G11" s="125">
        <v>0</v>
      </c>
      <c r="H11" s="125">
        <v>140000</v>
      </c>
      <c r="I11" s="125">
        <v>53860000</v>
      </c>
      <c r="J11" s="125">
        <v>24714.05</v>
      </c>
      <c r="K11" s="125">
        <v>21725</v>
      </c>
      <c r="L11" s="125">
        <v>21725</v>
      </c>
      <c r="M11" s="125">
        <v>21725</v>
      </c>
      <c r="P11" s="124" t="s">
        <v>30</v>
      </c>
      <c r="Q11" s="101" t="b">
        <f t="shared" si="0"/>
        <v>1</v>
      </c>
    </row>
    <row r="12" spans="1:19" ht="20.100000000000001" customHeight="1" x14ac:dyDescent="0.25">
      <c r="A12" s="120" t="s">
        <v>35</v>
      </c>
      <c r="B12" s="121" t="s">
        <v>56</v>
      </c>
      <c r="C12" s="125">
        <v>1500000000</v>
      </c>
      <c r="D12" s="125">
        <v>0</v>
      </c>
      <c r="E12" s="125">
        <v>0</v>
      </c>
      <c r="F12" s="125">
        <v>1500000000</v>
      </c>
      <c r="G12" s="125">
        <v>0</v>
      </c>
      <c r="H12" s="125">
        <v>1495317817</v>
      </c>
      <c r="I12" s="125">
        <v>4682183</v>
      </c>
      <c r="J12" s="125">
        <v>1405796593.4200001</v>
      </c>
      <c r="K12" s="125">
        <v>723395542.13</v>
      </c>
      <c r="L12" s="125">
        <v>723395542.13</v>
      </c>
      <c r="M12" s="125">
        <v>723395542.13</v>
      </c>
      <c r="P12" s="124" t="s">
        <v>35</v>
      </c>
      <c r="Q12" s="101" t="b">
        <f t="shared" si="0"/>
        <v>1</v>
      </c>
    </row>
    <row r="13" spans="1:19" ht="20.100000000000001" customHeight="1" x14ac:dyDescent="0.25">
      <c r="A13" s="124" t="s">
        <v>79</v>
      </c>
      <c r="B13" s="126" t="s">
        <v>80</v>
      </c>
      <c r="C13" s="125">
        <v>0</v>
      </c>
      <c r="D13" s="125">
        <v>3159897938</v>
      </c>
      <c r="E13" s="125">
        <v>0</v>
      </c>
      <c r="F13" s="125">
        <v>3159897938</v>
      </c>
      <c r="G13" s="125">
        <v>0</v>
      </c>
      <c r="H13" s="125">
        <v>3159897938</v>
      </c>
      <c r="I13" s="125">
        <v>0</v>
      </c>
      <c r="J13" s="125">
        <v>0</v>
      </c>
      <c r="K13" s="125">
        <v>0</v>
      </c>
      <c r="L13" s="125">
        <v>0</v>
      </c>
      <c r="M13" s="125">
        <v>0</v>
      </c>
      <c r="P13" s="124" t="s">
        <v>79</v>
      </c>
      <c r="Q13" s="101" t="b">
        <f t="shared" si="0"/>
        <v>1</v>
      </c>
    </row>
    <row r="14" spans="1:19" ht="20.100000000000001" customHeight="1" x14ac:dyDescent="0.25">
      <c r="A14" s="120" t="s">
        <v>36</v>
      </c>
      <c r="B14" s="121" t="s">
        <v>56</v>
      </c>
      <c r="C14" s="125">
        <v>57000000000</v>
      </c>
      <c r="D14" s="125">
        <v>0</v>
      </c>
      <c r="E14" s="125">
        <v>0</v>
      </c>
      <c r="F14" s="125">
        <v>57000000000</v>
      </c>
      <c r="G14" s="125">
        <v>0</v>
      </c>
      <c r="H14" s="125">
        <v>56956546463.07</v>
      </c>
      <c r="I14" s="125">
        <v>43453536.93</v>
      </c>
      <c r="J14" s="125">
        <v>34833699585.07</v>
      </c>
      <c r="K14" s="125">
        <v>9143956353.5300007</v>
      </c>
      <c r="L14" s="125">
        <v>9143956353.5300007</v>
      </c>
      <c r="M14" s="125">
        <v>9143956353.5300007</v>
      </c>
      <c r="P14" s="124" t="s">
        <v>36</v>
      </c>
      <c r="Q14" s="101" t="b">
        <f t="shared" si="0"/>
        <v>1</v>
      </c>
    </row>
    <row r="15" spans="1:19" ht="20.100000000000001" customHeight="1" x14ac:dyDescent="0.25">
      <c r="A15" s="120" t="s">
        <v>73</v>
      </c>
      <c r="B15" s="121" t="s">
        <v>77</v>
      </c>
      <c r="C15" s="125">
        <v>5000000000</v>
      </c>
      <c r="D15" s="125">
        <v>0</v>
      </c>
      <c r="E15" s="125">
        <v>0</v>
      </c>
      <c r="F15" s="125">
        <v>5000000000</v>
      </c>
      <c r="G15" s="125">
        <v>0</v>
      </c>
      <c r="H15" s="125">
        <v>4755016395</v>
      </c>
      <c r="I15" s="125">
        <v>244983605</v>
      </c>
      <c r="J15" s="125">
        <v>4655335753</v>
      </c>
      <c r="K15" s="125">
        <v>1890425469.5</v>
      </c>
      <c r="L15" s="125">
        <v>1890425469.5</v>
      </c>
      <c r="M15" s="125">
        <v>1890425469.5</v>
      </c>
      <c r="P15" s="124" t="s">
        <v>73</v>
      </c>
      <c r="Q15" s="101" t="b">
        <f>P15=A15</f>
        <v>1</v>
      </c>
    </row>
    <row r="16" spans="1:19" ht="20.100000000000001" customHeight="1" x14ac:dyDescent="0.25">
      <c r="A16" s="120" t="s">
        <v>37</v>
      </c>
      <c r="B16" s="121" t="s">
        <v>57</v>
      </c>
      <c r="C16" s="125">
        <v>1500000000</v>
      </c>
      <c r="D16" s="125">
        <v>0</v>
      </c>
      <c r="E16" s="125">
        <v>0</v>
      </c>
      <c r="F16" s="125">
        <v>1500000000</v>
      </c>
      <c r="G16" s="125">
        <v>0</v>
      </c>
      <c r="H16" s="125">
        <v>1500000000</v>
      </c>
      <c r="I16" s="125">
        <v>0</v>
      </c>
      <c r="J16" s="125">
        <v>257136550.87</v>
      </c>
      <c r="K16" s="125">
        <v>257136550.87</v>
      </c>
      <c r="L16" s="125">
        <v>257136550.87</v>
      </c>
      <c r="M16" s="125">
        <v>257136550.87</v>
      </c>
      <c r="P16" s="124" t="s">
        <v>37</v>
      </c>
      <c r="Q16" s="101" t="b">
        <f t="shared" si="0"/>
        <v>1</v>
      </c>
    </row>
    <row r="17" spans="1:16" ht="20.100000000000001" customHeight="1" x14ac:dyDescent="0.25">
      <c r="A17" s="120" t="s">
        <v>38</v>
      </c>
      <c r="B17" s="121" t="s">
        <v>38</v>
      </c>
      <c r="C17" s="125">
        <v>135803000000</v>
      </c>
      <c r="D17" s="125">
        <v>5777897938</v>
      </c>
      <c r="E17" s="125">
        <v>2618000000</v>
      </c>
      <c r="F17" s="125">
        <v>138962897938</v>
      </c>
      <c r="G17" s="125">
        <v>0</v>
      </c>
      <c r="H17" s="125">
        <v>137095530861.22</v>
      </c>
      <c r="I17" s="125">
        <v>1867367076.78</v>
      </c>
      <c r="J17" s="125">
        <v>78494908478.669998</v>
      </c>
      <c r="K17" s="125">
        <v>45526934003.519997</v>
      </c>
      <c r="L17" s="125">
        <v>45526934003.519997</v>
      </c>
      <c r="M17" s="125">
        <v>45526934003.519997</v>
      </c>
      <c r="P17" s="124"/>
    </row>
    <row r="18" spans="1:16" x14ac:dyDescent="0.25">
      <c r="A18" s="97" t="s">
        <v>38</v>
      </c>
      <c r="B18" s="96" t="s">
        <v>38</v>
      </c>
      <c r="C18" s="98" t="s">
        <v>38</v>
      </c>
      <c r="D18" s="98" t="s">
        <v>38</v>
      </c>
      <c r="E18" s="98" t="s">
        <v>38</v>
      </c>
      <c r="F18" s="98" t="s">
        <v>38</v>
      </c>
      <c r="G18" s="98" t="s">
        <v>38</v>
      </c>
      <c r="H18" s="98" t="s">
        <v>38</v>
      </c>
      <c r="I18" s="98" t="s">
        <v>38</v>
      </c>
      <c r="J18" s="98" t="s">
        <v>38</v>
      </c>
      <c r="K18" s="98" t="s">
        <v>38</v>
      </c>
      <c r="L18" s="98" t="s">
        <v>38</v>
      </c>
      <c r="M18" s="98" t="s">
        <v>38</v>
      </c>
    </row>
    <row r="19" spans="1:16" ht="33.950000000000003" customHeight="1" x14ac:dyDescent="0.25"/>
  </sheetData>
  <mergeCells count="1">
    <mergeCell ref="P1:Q1"/>
  </mergeCells>
  <conditionalFormatting sqref="Q3:Q16">
    <cfRule type="cellIs" dxfId="1" priority="1" operator="equal">
      <formula>FALSE</formula>
    </cfRule>
    <cfRule type="cellIs" dxfId="0" priority="2" operator="equal">
      <formula>TRUE</formula>
    </cfRule>
  </conditionalFormatting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EJECUCION PPTAL VIG 2025</vt:lpstr>
      <vt:lpstr>HOJA TRABAJO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Hernando Quiroga Rodriguez</dc:creator>
  <cp:lastModifiedBy>Rosana Beatriz Buelvas Bechara</cp:lastModifiedBy>
  <dcterms:created xsi:type="dcterms:W3CDTF">2024-09-05T20:27:19Z</dcterms:created>
  <dcterms:modified xsi:type="dcterms:W3CDTF">2025-08-01T15:06:34Z</dcterms:modified>
</cp:coreProperties>
</file>