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B Ejecucion Reserva Presupuestal\"/>
    </mc:Choice>
  </mc:AlternateContent>
  <xr:revisionPtr revIDLastSave="0" documentId="13_ncr:1_{BA8B9D67-0672-4585-A8BF-2BDC7BF96228}" xr6:coauthVersionLast="47" xr6:coauthVersionMax="47" xr10:uidLastSave="{00000000-0000-0000-0000-000000000000}"/>
  <workbookProtection workbookAlgorithmName="SHA-512" workbookHashValue="hcjgm1spyt0zT3mOWaOuMRggfiDR6+DSXQ61+kT24uRkmjjWyBJYVwH/ssH/4zEZusHt3NzI2cvLe3yvY+ATqA==" workbookSaltValue="3szg3oVT2FF1D41m6ZbI/A==" workbookSpinCount="100000" lockStructure="1"/>
  <bookViews>
    <workbookView xWindow="-120" yWindow="-120" windowWidth="29040" windowHeight="15720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3" i="2"/>
  <c r="F15" i="1"/>
  <c r="E15" i="1"/>
  <c r="E14" i="1"/>
  <c r="J12" i="1"/>
  <c r="J11" i="1"/>
  <c r="J10" i="1"/>
  <c r="J8" i="1"/>
  <c r="J14" i="1" s="1"/>
  <c r="H12" i="1"/>
  <c r="H11" i="1"/>
  <c r="H10" i="1"/>
  <c r="H8" i="1"/>
  <c r="H14" i="1" s="1"/>
  <c r="G12" i="1"/>
  <c r="G11" i="1"/>
  <c r="G10" i="1"/>
  <c r="G8" i="1"/>
  <c r="F8" i="1" s="1"/>
  <c r="F14" i="1" s="1"/>
  <c r="F16" i="1" s="1"/>
  <c r="E16" i="1" l="1"/>
  <c r="L12" i="1"/>
  <c r="M12" i="1" s="1"/>
  <c r="K10" i="1"/>
  <c r="K12" i="1"/>
  <c r="I8" i="1"/>
  <c r="I14" i="1" s="1"/>
  <c r="I11" i="1"/>
  <c r="K11" i="1"/>
  <c r="H15" i="1"/>
  <c r="H16" i="1" s="1"/>
  <c r="L11" i="1"/>
  <c r="M11" i="1" s="1"/>
  <c r="G14" i="1"/>
  <c r="I12" i="1"/>
  <c r="K8" i="1"/>
  <c r="K14" i="1" s="1"/>
  <c r="I10" i="1"/>
  <c r="J15" i="1"/>
  <c r="J16" i="1" s="1"/>
  <c r="L8" i="1"/>
  <c r="L10" i="1"/>
  <c r="G15" i="1"/>
  <c r="I15" i="1" l="1"/>
  <c r="M10" i="1"/>
  <c r="L15" i="1"/>
  <c r="M15" i="1" s="1"/>
  <c r="L14" i="1"/>
  <c r="L16" i="1" s="1"/>
  <c r="M8" i="1"/>
  <c r="M14" i="1" s="1"/>
  <c r="K15" i="1"/>
  <c r="G16" i="1"/>
  <c r="I16" i="1" s="1"/>
  <c r="K16" i="1" l="1"/>
  <c r="M16" i="1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<sst xmlns="http://schemas.openxmlformats.org/spreadsheetml/2006/main" count="62" uniqueCount="38">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</sst>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zoomScaleSheetLayoutView="100" workbookViewId="0">
      <selection activeCell="D22" sqref="D22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54" customWidth="1"/>
    <col min="8" max="8" width="26" style="54" customWidth="1"/>
    <col min="9" max="9" width="15.5703125" style="54" customWidth="1"/>
    <col min="10" max="10" width="25" style="55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1"/>
      <c r="L1" s="1"/>
      <c r="M1" s="2"/>
    </row>
    <row r="2" spans="1:13" ht="5.25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2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86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83" t="s">
        <v>36</v>
      </c>
      <c r="C5" s="83"/>
      <c r="D5" s="83"/>
      <c r="E5" s="83"/>
      <c r="F5" s="83"/>
      <c r="G5" s="83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25">
      <c r="A8" s="34"/>
      <c r="B8" s="35" t="s">
        <v>14</v>
      </c>
      <c r="C8" s="36">
        <v>10</v>
      </c>
      <c r="D8" s="78" t="s">
        <v>15</v>
      </c>
      <c r="E8" s="29">
        <v>45843989.219999999</v>
      </c>
      <c r="F8" s="29">
        <f>E8-G8</f>
        <v>22268946.68</v>
      </c>
      <c r="G8" s="29">
        <f>'RESERVA AGREG'!D3</f>
        <v>23575042.539999999</v>
      </c>
      <c r="H8" s="29">
        <f>'RESERVA AGREG'!E3</f>
        <v>22575042.539999999</v>
      </c>
      <c r="I8" s="38">
        <f>H8/G8</f>
        <v>0.95758226105835054</v>
      </c>
      <c r="J8" s="29">
        <f>'RESERVA AGREG'!G3</f>
        <v>22575042.539999999</v>
      </c>
      <c r="K8" s="38">
        <f>J8/G8</f>
        <v>0.95758226105835054</v>
      </c>
      <c r="L8" s="29">
        <f>G8-H8</f>
        <v>1000000</v>
      </c>
      <c r="M8" s="38">
        <f>L8/G8</f>
        <v>4.2417738941649435E-2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75" thickBot="1" x14ac:dyDescent="0.25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f>'RESERVA AGREG'!D4</f>
        <v>347987271</v>
      </c>
      <c r="H10" s="29">
        <f>'RESERVA AGREG'!E4</f>
        <v>347987271</v>
      </c>
      <c r="I10" s="38">
        <f t="shared" ref="I10:I12" si="0">H10/G10</f>
        <v>1</v>
      </c>
      <c r="J10" s="29">
        <f>'RESERVA AGREG'!G4</f>
        <v>347987271</v>
      </c>
      <c r="K10" s="39">
        <f t="shared" ref="K10:K12" si="1">J10/G10</f>
        <v>1</v>
      </c>
      <c r="L10" s="29">
        <f t="shared" ref="L10:L12" si="2">G10-H10</f>
        <v>0</v>
      </c>
      <c r="M10" s="38">
        <f t="shared" ref="M10:M12" si="3">L10/G10</f>
        <v>0</v>
      </c>
    </row>
    <row r="11" spans="1:13" s="40" customFormat="1" ht="60.75" thickBot="1" x14ac:dyDescent="0.25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f>'RESERVA AGREG'!D5</f>
        <v>122021317</v>
      </c>
      <c r="H11" s="29">
        <f>'RESERVA AGREG'!E5</f>
        <v>122021317</v>
      </c>
      <c r="I11" s="38">
        <f t="shared" si="0"/>
        <v>1</v>
      </c>
      <c r="J11" s="29">
        <f>'RESERVA AGREG'!G5</f>
        <v>122021317</v>
      </c>
      <c r="K11" s="39">
        <f t="shared" si="1"/>
        <v>1</v>
      </c>
      <c r="L11" s="29">
        <f t="shared" si="2"/>
        <v>0</v>
      </c>
      <c r="M11" s="38">
        <f t="shared" si="3"/>
        <v>0</v>
      </c>
    </row>
    <row r="12" spans="1:13" s="40" customFormat="1" ht="60.75" thickBot="1" x14ac:dyDescent="0.25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f>'RESERVA AGREG'!D6</f>
        <v>19894547895.52</v>
      </c>
      <c r="H12" s="29">
        <f>'RESERVA AGREG'!E6</f>
        <v>19894547895.52</v>
      </c>
      <c r="I12" s="38">
        <f t="shared" si="0"/>
        <v>1</v>
      </c>
      <c r="J12" s="29">
        <f>'RESERVA AGREG'!G6</f>
        <v>19894547895.52</v>
      </c>
      <c r="K12" s="39">
        <f t="shared" si="1"/>
        <v>1</v>
      </c>
      <c r="L12" s="29">
        <f t="shared" si="2"/>
        <v>0</v>
      </c>
      <c r="M12" s="38">
        <f t="shared" si="3"/>
        <v>0</v>
      </c>
    </row>
    <row r="13" spans="1:13" s="40" customFormat="1" ht="15.75" thickBot="1" x14ac:dyDescent="0.25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9.5" thickBot="1" x14ac:dyDescent="0.35">
      <c r="A14" s="34"/>
      <c r="B14" s="41"/>
      <c r="C14" s="41"/>
      <c r="D14" s="46" t="s">
        <v>16</v>
      </c>
      <c r="E14" s="70">
        <f t="shared" ref="E14:M14" si="4">E8</f>
        <v>45843989.219999999</v>
      </c>
      <c r="F14" s="70">
        <f t="shared" si="4"/>
        <v>22268946.68</v>
      </c>
      <c r="G14" s="70">
        <f t="shared" si="4"/>
        <v>23575042.539999999</v>
      </c>
      <c r="H14" s="70">
        <f t="shared" si="4"/>
        <v>22575042.539999999</v>
      </c>
      <c r="I14" s="73">
        <f t="shared" si="4"/>
        <v>0.95758226105835054</v>
      </c>
      <c r="J14" s="70">
        <f t="shared" si="4"/>
        <v>22575042.539999999</v>
      </c>
      <c r="K14" s="73">
        <f t="shared" si="4"/>
        <v>0.95758226105835054</v>
      </c>
      <c r="L14" s="70">
        <f t="shared" si="4"/>
        <v>1000000</v>
      </c>
      <c r="M14" s="71">
        <f t="shared" si="4"/>
        <v>4.2417738941649435E-2</v>
      </c>
    </row>
    <row r="15" spans="1:13" ht="19.5" thickBot="1" x14ac:dyDescent="0.35">
      <c r="A15" s="47"/>
      <c r="B15" s="48"/>
      <c r="C15" s="48"/>
      <c r="D15" s="46" t="s">
        <v>17</v>
      </c>
      <c r="E15" s="70">
        <f>SUM(E10:E12)</f>
        <v>20364556483.52</v>
      </c>
      <c r="F15" s="70">
        <f>SUM(F10:F12)</f>
        <v>0</v>
      </c>
      <c r="G15" s="70">
        <f>SUM(G10:G12)</f>
        <v>20364556483.52</v>
      </c>
      <c r="H15" s="70">
        <f>SUM(H10:H12)</f>
        <v>20364556483.52</v>
      </c>
      <c r="I15" s="72">
        <f>H15/G15</f>
        <v>1</v>
      </c>
      <c r="J15" s="70">
        <f>SUM(J10:J12)</f>
        <v>20364556483.52</v>
      </c>
      <c r="K15" s="72">
        <f>J15/G15</f>
        <v>1</v>
      </c>
      <c r="L15" s="70">
        <f>SUM(L10:L12)</f>
        <v>0</v>
      </c>
      <c r="M15" s="72">
        <f>L15/G15</f>
        <v>0</v>
      </c>
    </row>
    <row r="16" spans="1:13" s="11" customFormat="1" ht="19.5" thickBot="1" x14ac:dyDescent="0.35">
      <c r="A16" s="19"/>
      <c r="B16" s="20"/>
      <c r="C16" s="20"/>
      <c r="D16" s="46" t="s">
        <v>18</v>
      </c>
      <c r="E16" s="70">
        <f>E14+E15</f>
        <v>20410400472.740002</v>
      </c>
      <c r="F16" s="70">
        <f t="shared" ref="F16:L16" si="5">F14+F15</f>
        <v>22268946.68</v>
      </c>
      <c r="G16" s="70">
        <f t="shared" si="5"/>
        <v>20388131526.060001</v>
      </c>
      <c r="H16" s="70">
        <f t="shared" si="5"/>
        <v>20387131526.060001</v>
      </c>
      <c r="I16" s="72">
        <f>H16/G16</f>
        <v>0.99995095185653859</v>
      </c>
      <c r="J16" s="70">
        <f t="shared" si="5"/>
        <v>20387131526.060001</v>
      </c>
      <c r="K16" s="72">
        <f>J16/G16</f>
        <v>0.99995095185653859</v>
      </c>
      <c r="L16" s="70">
        <f t="shared" si="5"/>
        <v>1000000</v>
      </c>
      <c r="M16" s="72">
        <f>L16/G16</f>
        <v>4.9048143461395929E-5</v>
      </c>
    </row>
    <row r="17" spans="1:13" ht="13.5" thickBot="1" x14ac:dyDescent="0.25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">
      <c r="E18" s="54"/>
      <c r="F18" s="54"/>
    </row>
    <row r="19" spans="1:13" s="55" customFormat="1" ht="15.75" x14ac:dyDescent="0.25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iU/4PyYzngSJz4IYrTzg7hspQ4PLA3agxmo8aaSF7nEnh6VXNDpZQJRML8iqTO9KGWIeNNHQKYhb2XMoDI8d+A==" saltValue="RLutaEnqbLB1m1uNMT1zy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5:I16 K15:K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I12" sqref="I12"/>
    </sheetView>
  </sheetViews>
  <sheetFormatPr baseColWidth="10" defaultColWidth="11.42578125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22.85546875" style="62" customWidth="1"/>
    <col min="10" max="10" width="11.85546875" style="62" bestFit="1" customWidth="1"/>
    <col min="11" max="16384" width="11.42578125" style="62"/>
  </cols>
  <sheetData>
    <row r="1" spans="1:10" s="68" customFormat="1" ht="15.75" thickBot="1" x14ac:dyDescent="0.3">
      <c r="B1" s="69">
        <v>1</v>
      </c>
      <c r="C1" s="69">
        <v>2</v>
      </c>
      <c r="D1" s="69">
        <v>3</v>
      </c>
      <c r="E1" s="69">
        <v>4</v>
      </c>
      <c r="F1" s="69">
        <v>5</v>
      </c>
      <c r="G1" s="69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4" t="s">
        <v>27</v>
      </c>
      <c r="J2" s="85"/>
    </row>
    <row r="3" spans="1:10" ht="39.6" customHeight="1" x14ac:dyDescent="0.25">
      <c r="A3" s="63" t="s">
        <v>26</v>
      </c>
      <c r="B3" s="76" t="s">
        <v>14</v>
      </c>
      <c r="C3" s="75" t="s">
        <v>15</v>
      </c>
      <c r="D3" s="74">
        <v>23575042.539999999</v>
      </c>
      <c r="E3" s="74">
        <v>22575042.539999999</v>
      </c>
      <c r="F3" s="74">
        <v>22575042.539999999</v>
      </c>
      <c r="G3" s="74">
        <v>22575042.539999999</v>
      </c>
      <c r="I3" s="77" t="s">
        <v>14</v>
      </c>
      <c r="J3" s="67" t="b">
        <f>I3=B3</f>
        <v>1</v>
      </c>
    </row>
    <row r="4" spans="1:10" ht="90" x14ac:dyDescent="0.25">
      <c r="A4" s="63" t="s">
        <v>26</v>
      </c>
      <c r="B4" s="76" t="s">
        <v>28</v>
      </c>
      <c r="C4" s="75" t="s">
        <v>29</v>
      </c>
      <c r="D4" s="74">
        <v>347987271</v>
      </c>
      <c r="E4" s="74">
        <v>347987271</v>
      </c>
      <c r="F4" s="74">
        <v>347987271</v>
      </c>
      <c r="G4" s="74">
        <v>347987271</v>
      </c>
      <c r="I4" s="77" t="s">
        <v>28</v>
      </c>
      <c r="J4" s="67" t="b">
        <f t="shared" ref="J4:J6" si="0">I4=B4</f>
        <v>1</v>
      </c>
    </row>
    <row r="5" spans="1:10" ht="90" x14ac:dyDescent="0.25">
      <c r="A5" s="63" t="s">
        <v>26</v>
      </c>
      <c r="B5" s="76" t="s">
        <v>30</v>
      </c>
      <c r="C5" s="75" t="s">
        <v>29</v>
      </c>
      <c r="D5" s="74">
        <v>122021317</v>
      </c>
      <c r="E5" s="74">
        <v>122021317</v>
      </c>
      <c r="F5" s="74">
        <v>122021317</v>
      </c>
      <c r="G5" s="74">
        <v>122021317</v>
      </c>
      <c r="I5" s="77" t="s">
        <v>30</v>
      </c>
      <c r="J5" s="67" t="b">
        <f t="shared" si="0"/>
        <v>1</v>
      </c>
    </row>
    <row r="6" spans="1:10" ht="90" x14ac:dyDescent="0.25">
      <c r="A6" s="63" t="s">
        <v>26</v>
      </c>
      <c r="B6" s="76" t="s">
        <v>31</v>
      </c>
      <c r="C6" s="75" t="s">
        <v>29</v>
      </c>
      <c r="D6" s="74">
        <v>19894547895.52</v>
      </c>
      <c r="E6" s="74">
        <v>19894547895.52</v>
      </c>
      <c r="F6" s="74">
        <v>19894547895.52</v>
      </c>
      <c r="G6" s="74">
        <v>19894547895.52</v>
      </c>
      <c r="I6" s="77" t="s">
        <v>31</v>
      </c>
      <c r="J6" s="67" t="b">
        <f t="shared" si="0"/>
        <v>1</v>
      </c>
    </row>
    <row r="7" spans="1:10" x14ac:dyDescent="0.25">
      <c r="A7" s="63" t="s">
        <v>19</v>
      </c>
      <c r="B7" s="65" t="s">
        <v>19</v>
      </c>
      <c r="C7" s="64" t="s">
        <v>19</v>
      </c>
      <c r="D7" s="74">
        <v>20388131526.060001</v>
      </c>
      <c r="E7" s="74">
        <v>20387131526.060001</v>
      </c>
      <c r="F7" s="74">
        <v>20387131526.060001</v>
      </c>
      <c r="G7" s="74">
        <v>20387131526.060001</v>
      </c>
    </row>
    <row r="8" spans="1:10" x14ac:dyDescent="0.25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25"/>
    <row r="10" spans="1:10" ht="33.950000000000003" customHeight="1" x14ac:dyDescent="0.25"/>
  </sheetData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2026-01-22T15:32:36Z</dcterms:modified>
</cp:coreProperties>
</file>