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1 Desagregacion 2026\"/>
    </mc:Choice>
  </mc:AlternateContent>
  <xr:revisionPtr revIDLastSave="0" documentId="13_ncr:1_{A192B6A3-D3D0-47AF-A11E-B1A249661901}" xr6:coauthVersionLast="47" xr6:coauthVersionMax="47" xr10:uidLastSave="{00000000-0000-0000-0000-000000000000}"/>
  <bookViews>
    <workbookView xWindow="-120" yWindow="-120" windowWidth="29040" windowHeight="15720" activeTab="1" xr2:uid="{7AA03EBF-48AB-41D4-88AD-1420AA662AA8}"/>
  </bookViews>
  <sheets>
    <sheet name="Desagregacion Funcionamien 2026" sheetId="6" r:id="rId1"/>
    <sheet name="Desagregacion Inversion 2026" sheetId="17" r:id="rId2"/>
  </sheets>
  <externalReferences>
    <externalReference r:id="rId3"/>
  </externalReferences>
  <definedNames>
    <definedName name="_xlnm.Print_Area" localSheetId="1">'Desagregacion Inversion 2026'!$A$1:$C$36</definedName>
    <definedName name="_xlnm.Print_Titles" localSheetId="0">'Desagregacion Funcionamien 2026'!$2:$3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7" l="1"/>
  <c r="C30" i="17"/>
  <c r="C27" i="17" s="1"/>
  <c r="C25" i="17"/>
  <c r="C22" i="17"/>
  <c r="C19" i="17" s="1"/>
  <c r="C17" i="17"/>
  <c r="C14" i="17"/>
  <c r="C11" i="17" s="1"/>
  <c r="C5" i="17"/>
  <c r="C35" i="17" s="1"/>
  <c r="G71" i="6" l="1"/>
  <c r="G80" i="6" s="1"/>
  <c r="G82" i="6" s="1"/>
  <c r="G77" i="6"/>
  <c r="G73" i="6"/>
  <c r="G67" i="6"/>
  <c r="G69" i="6" s="1"/>
  <c r="G51" i="6"/>
</calcChain>
</file>

<file path=xl/sharedStrings.xml><?xml version="1.0" encoding="utf-8"?>
<sst xmlns="http://schemas.openxmlformats.org/spreadsheetml/2006/main" count="389" uniqueCount="201">
  <si>
    <t>A-01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</si>
  <si>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</si>
  <si>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</si>
  <si>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</si>
  <si>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</si>
  <si>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</si>
  <si>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</si>
  <si>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</si>
  <si>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</si>
  <si>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</si>
  <si>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</si>
  <si>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</si>
  <si>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</si>
  <si>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</si>
  <si>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</si>
  <si>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</si>
  <si>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</si>
  <si>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</si>
  <si>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</si>
  <si>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</si>
  <si>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A-01-01-02-002</t>
  </si>
  <si>
    <t>A-01-01-02-003</t>
  </si>
  <si>
    <t xml:space="preserve">AUXILIO DE CESANTÍAS </t>
  </si>
  <si>
    <t>A-01-01-02-004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</si>
  <si>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</si>
  <si>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</si>
  <si>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</si>
  <si>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</si>
  <si>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</si>
  <si>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</si>
  <si>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</si>
  <si>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</si>
  <si>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</si>
  <si>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</si>
  <si>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</si>
  <si>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</si>
  <si>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</si>
  <si>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</si>
  <si>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</si>
  <si>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</si>
  <si>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</si>
  <si>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A-02</t>
  </si>
  <si>
    <t>A-02-01-01-003-008</t>
  </si>
  <si>
    <t>MUEBLES, INSTRUMENTOS MUSICALES, ARTÍCULOS DE DEPORTE Y ANTIGÜEDADES</t>
  </si>
  <si>
    <t>A-02-01-01-004-006</t>
  </si>
  <si>
    <t>MAQUINARIA Y APARATOS ELÉCTRICOS</t>
  </si>
  <si>
    <t>A-02-01-01-004-007</t>
  </si>
  <si>
    <t>EQUIPO Y APARATOS DE RADIO, TELEVISIÓN Y COMUNICACIONES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</si>
  <si>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</si>
  <si>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</si>
  <si>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</si>
  <si>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</si>
  <si>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</si>
  <si>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A-02-02-01-004-006</t>
  </si>
  <si>
    <t>A-02-02-01-004-007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</si>
  <si>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</si>
  <si>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</si>
  <si>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</si>
  <si>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</si>
  <si>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</si>
  <si>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</si>
  <si>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</si>
  <si>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</si>
  <si>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</si>
  <si>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</si>
  <si>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</si>
  <si>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</si>
  <si>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</si>
  <si>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</si>
  <si>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</si>
  <si>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</si>
  <si>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</si>
  <si>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</si>
  <si>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</si>
  <si>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</si>
  <si>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</si>
  <si>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</si>
  <si>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</si>
  <si>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</si>
  <si>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</si>
  <si>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</si>
  <si>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</si>
  <si>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</si>
  <si>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</si>
  <si>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</si>
  <si>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</si>
  <si>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</si>
  <si>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</si>
  <si>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</si>
  <si>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</si>
  <si>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</si>
  <si>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A-02-02-02-009-007</t>
  </si>
  <si>
    <t>OTROS SERVICIOS</t>
  </si>
  <si>
    <t>A-02-02-02-010</t>
  </si>
  <si>
    <t>VIÁTICOS DE LOS FUNCIONARIOS EN COMISIÓN</t>
  </si>
  <si>
    <t>A-03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</si>
  <si>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</si>
  <si>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</si>
  <si>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</si>
  <si>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</si>
  <si>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</si>
  <si>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</si>
  <si>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</t>
  </si>
  <si>
    <t>A-08-01-02-006</t>
  </si>
  <si>
    <t>IMPUESTO SOBRE VEHÍCULOS AUTOMOTORES</t>
  </si>
  <si>
    <t>A-08-04-01</t>
  </si>
  <si>
    <t>CUOTA DE FISCALIZACIÓN Y AUDITAJE</t>
  </si>
  <si>
    <t>A-08-05-01-003</t>
  </si>
  <si>
    <t>SANCIONES ADMINISTRATIVAS</t>
  </si>
  <si>
    <t>A-08-05-02-001</t>
  </si>
  <si>
    <t>IMPUESTOS, CONTRIBUCIONES Y TASAS</t>
  </si>
  <si>
    <t>10</t>
  </si>
  <si>
    <t>RUBRO</t>
  </si>
  <si>
    <t>FUENTE</t>
  </si>
  <si>
    <t>REC</t>
  </si>
  <si>
    <t>SIT</t>
  </si>
  <si>
    <t>DESCRIPCIÓN</t>
  </si>
  <si>
    <t>APR. VIGENTE</t>
  </si>
  <si>
    <t>A-01-01</t>
  </si>
  <si>
    <t>SALARIO</t>
  </si>
  <si>
    <t>Nación</t>
  </si>
  <si>
    <t>CSF</t>
  </si>
  <si>
    <t>CONTRIBUCIONES INHERENTES A LA NÓMINA</t>
  </si>
  <si>
    <t>PENSIONES</t>
  </si>
  <si>
    <t>SALUD</t>
  </si>
  <si>
    <t>CAJAS DE COMPENSACIÓN FAMILIAR</t>
  </si>
  <si>
    <t>A-01-01-03</t>
  </si>
  <si>
    <t>REMUNERACIONES NO CONSTITUTIVAS DE FACTOR SALARIAL</t>
  </si>
  <si>
    <t>SUELDO DE VACACIONES</t>
  </si>
  <si>
    <t>SUBTOTAL GASTOS DE PERSONAL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</si>
  <si>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</si>
  <si>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</si>
  <si>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</si>
  <si>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SUBTOTAL ADQUISICION DE BIENES Y SERVICIOS</t>
  </si>
  <si>
    <t>A-03-04</t>
  </si>
  <si>
    <t xml:space="preserve">PRESTACIONES SOCIALES </t>
  </si>
  <si>
    <t>A-03-10</t>
  </si>
  <si>
    <t>SENTENCIAS Y CONCILIACIONES</t>
  </si>
  <si>
    <t>SUBTOTAL TRANSFERENCIAS CORRIENTES</t>
  </si>
  <si>
    <t>A-08-01</t>
  </si>
  <si>
    <t>IMPUESTOS</t>
  </si>
  <si>
    <t>A-08-04</t>
  </si>
  <si>
    <t>CONTRIBUCIONES</t>
  </si>
  <si>
    <t>SSF</t>
  </si>
  <si>
    <t>A-08-05</t>
  </si>
  <si>
    <t>MULTAS, SANCIONES E INTERESES DE MORA</t>
  </si>
  <si>
    <t>SUBTOTAL GASTOS POR TRIBUTOS, MULTAS, SANCIONES E INTERESES DE MORA</t>
  </si>
  <si>
    <t>ADQUISICION DE BIENES Y SERVICIOS</t>
  </si>
  <si>
    <t>A-01-01-02</t>
  </si>
  <si>
    <t>UEJ 02-14-01-AGENCIA DE RENOVACIÓN DEL TERRITORIO ART - GESTIÓN GENERAL VIGENCIA 2026</t>
  </si>
  <si>
    <t>A-02-02-01-003-005</t>
  </si>
  <si>
    <t>OTROS PRODUCTOS QUÍMICOS; FIBRAS ARTIFICIALES (O FIBRAS INDUSTRIALES HECHAS POR EL HOMBRE)</t>
  </si>
  <si>
    <t>TOTAL GASTOS DE FUNCIONAMIENTO 2026</t>
  </si>
  <si>
    <t>DESAGREGACIÓN PRESUPUESTAL DE INVERSIÓN VIGENCIA 2026</t>
  </si>
  <si>
    <t>ID_RUBRO</t>
  </si>
  <si>
    <t>VALOR</t>
  </si>
  <si>
    <t>C-0212-1000-12</t>
  </si>
  <si>
    <t>CONTRIBUCIÓN AL CIERRE DE BRECHAS A TRAVÉS DE LA IMPLEMENTACIÓN DE PROYECTOS PARA LA TRANSFORMACIÓN Y LA VIDA EN LOS TERRITORIOS PDET  NACIONAL</t>
  </si>
  <si>
    <t>C-0212-1000-12-51202J</t>
  </si>
  <si>
    <t>5. CONVERGENCIA REGIONAL / j. INTEGRACIÓN DE LOS TERRITORIOS MÁS AFECTADOS  POR EL CONFLICTO A LAS APUESTAS ESTRATÉGICAS DE DESARROLLO REGIONAL DE ACUERDO CON LA REFORMA RURAL INTEGRAL</t>
  </si>
  <si>
    <t>C-0212-1000-12-51202J-0212030</t>
  </si>
  <si>
    <t xml:space="preserve">SERVICIO DE APOYO FINANCIERO PARA LA IMPLEMENTACIÓN DE PROYECTOS </t>
  </si>
  <si>
    <t>C-0212-1000-12-51202J-0212030-03
Recurso 10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</si>
  <si>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</si>
  <si>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C-0212-1000-12-51202J-0212030-03
Recurso 11</t>
  </si>
  <si>
    <t>C-0212-1000-15</t>
  </si>
  <si>
    <t>FORTALECIMIENTO DE LA MEDICIÓN DEL AVANCE EN LA IMPLEMENTACIÓN DE LOS PDET  NACIONAL</t>
  </si>
  <si>
    <t>C-0212-1000-15-51202J</t>
  </si>
  <si>
    <t>C-0212-1000-15-51202J-0212034</t>
  </si>
  <si>
    <t>SERVICIO DE MONITOREO Y SEGUIMIENTO</t>
  </si>
  <si>
    <t>C-0212-1000-15-51202J-0212034-02</t>
  </si>
  <si>
    <t>ADQUISICIÓN DE BIENES Y SERVICIOS - SERVICIO DE MONITOREO Y SEGUIMIENTO- FORTALECIMIENTO DE LA MEDICIÓN DEL AVANCE EN LA IMPLEMENTACIÓN DE LOS PDET  NACIONAL</t>
  </si>
  <si>
    <t>C-0212-1000-15-51202J-0212026</t>
  </si>
  <si>
    <t>SERVICIO DE INFORMACIÓN IMPLEMENTADO</t>
  </si>
  <si>
    <t>C-0212-1000-15-51202J-0212026-02</t>
  </si>
  <si>
    <t>ADQUISICIÓN DE BIENES Y SERVICIOS - SERVICIO DE INFORMACIÓN IMPLEMENTADO-  FORTALECIMIENTO DE LA MEDICIÓN DEL AVANCE EN LA IMPLEMENTACIÓN DE LOS PDET  NACIONAL</t>
  </si>
  <si>
    <t>C-0212-1000-13</t>
  </si>
  <si>
    <t>APOYO A LA IMPLEMENTACIÓN DE LOS PLANES DE ACCIÓN PARA LA TRANSFORMACIÓN REGIONAL - PATR ACTUALIZADOS EN EL MARCO DE LOS PROGRAMAS DE DESARROLLO CON ENFOQUE TERRITORIAL - PDET A NIVEL  NACIONAL</t>
  </si>
  <si>
    <t>C-0212-1000-13-51202J</t>
  </si>
  <si>
    <t>5. CONVERGENCIA REGIONAL / J. INTEGRACIÓN DE LOS TERRITORIOS MÁS AFECTADOS POR EL CONFLICTO A LAS APUESTAS ESTRATÉGICAS DE DESARROLLO REGIONAL DE ACUERDO CON LA REFORMA RURAL INTEGRAL</t>
  </si>
  <si>
    <t>C-0212-1000-13-51202J-0212010</t>
  </si>
  <si>
    <t>SERVICIO DE APOYO AL FORTALECIMIENTO DE CAPACIDADES TERRITORIALES EN LOS MUNICIPIOS PDET</t>
  </si>
  <si>
    <t>C-0212-1000-13-51202J-0212010-02</t>
  </si>
  <si>
    <t>ADQUIS. DE BYS - SERVICIO DE APOYO AL FORTALECIMIENTO DE CAPACIDADES TERRITORIALES EN LOS MUNICIPIOS PDET - APOYO A LA IMPLEMENTACIÓN DE LOS PLANES DE ACCIÓN PARA LA TRANSFORMACIÓN REGIONAL - PATR ACTUALIZADOS EN EL MARCO DE LOS PROGRAMAS DE DESARROLLO CON ENFOQUE TERRITORIAL - PDET A NIVEL  NACIONAL</t>
  </si>
  <si>
    <t>C-0212-1000-13-51202J-0212027</t>
  </si>
  <si>
    <t>SERVICIO DE ASISTENCIA TÉCNICA</t>
  </si>
  <si>
    <t>C-0212-1000-13-51202J-0212027-02</t>
  </si>
  <si>
    <t>ADQUIS. DE BYS -SERVICIO DE ASISTENCIA TÉCNICA - APOYO A LA IMPLEMENTACIÓN DE LOS PLANES DE ACCIÓN PARA LA TRANSFORMACIÓN REGIONAL - PATR ACTUALIZADOS EN EL MARCO DE LOS PROGRAMAS DE DESARROLLO CON ENFOQUE TERRITORIAL - PDET A NIVEL NACIONAL</t>
  </si>
  <si>
    <t>C-0299-1000-1</t>
  </si>
  <si>
    <t>FORTALECIMIENTO DE LAS HERRAMIENTAS TECNOLÓGICAS PARA EL CUMPLIMIENTO Y SOPORTE DE LOS LINEAMIENTOS ESTABLECIDOS POR EL GOBIERNO EN MATERIA DE TECNOLOGÍAS DE LA INFORMACIÓN  NACIONAL</t>
  </si>
  <si>
    <t>C-0299-1000-1-53105B</t>
  </si>
  <si>
    <t>5. CONVERGENCIA REGIONAL / B. ENTIDADES PÚBLICAS TERRITORIALES Y NACIONALES FORTALECIDAS</t>
  </si>
  <si>
    <t>C-0299-1000-1-53105B-0299054</t>
  </si>
  <si>
    <t>DOCUMENTOS DE LINEAMIENTOS TÉCNICOS</t>
  </si>
  <si>
    <t>C-0299-1000-1-53105B-0299054-02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</si>
  <si>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</si>
  <si>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C-0299-1000-1-53105B-0299066</t>
  </si>
  <si>
    <t>SERVICIOS TECNOLÓGICOS</t>
  </si>
  <si>
    <t>C-0299-1000-1-53105B-0299066-02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</si>
  <si>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</si>
  <si>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TOTAL PRESUPUESTO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</si>
</sst>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#\ &quot;COP&quot;"/>
    <numFmt numFmtId="165" formatCode="_(&quot;$&quot;\ * #,##0_);_(&quot;$&quot;\ * \(#,##0\);_(&quot;$&quot;\ * &quot;-&quot;??_);_(@_)"/>
    <numFmt numFmtId="166" formatCode="_(&quot;$&quot;\ * #,##0.00_);_(&quot;$&quot;\ * \(#,##0.00\);_(&quot;$&quot;\ * &quot;-&quot;??_);_(@_)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8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4"/>
      <name val="Arial Narrow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charset val="204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2D77C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6" borderId="0" applyNumberFormat="0" applyBorder="0" applyProtection="0">
      <alignment horizontal="center" vertical="center"/>
    </xf>
    <xf numFmtId="49" fontId="3" fillId="0" borderId="0" applyFill="0" applyBorder="0" applyProtection="0">
      <alignment horizontal="left" vertical="center"/>
    </xf>
    <xf numFmtId="3" fontId="3" fillId="0" borderId="0" applyFill="0" applyBorder="0" applyProtection="0">
      <alignment horizontal="right" vertical="center"/>
    </xf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1" fillId="0" borderId="0"/>
    <xf numFmtId="0" fontId="13" fillId="0" borderId="0"/>
    <xf numFmtId="0" fontId="15" fillId="0" borderId="0"/>
  </cellStyleXfs>
  <cellXfs count="83">
    <xf numFmtId="0" fontId="0" fillId="0" borderId="0" xfId="0"/>
    <xf numFmtId="41" fontId="6" fillId="5" borderId="0" xfId="5" applyFont="1" applyFill="1" applyBorder="1" applyAlignment="1">
      <alignment readingOrder="1"/>
    </xf>
    <xf numFmtId="41" fontId="6" fillId="5" borderId="0" xfId="5" applyFont="1" applyFill="1" applyBorder="1" applyAlignment="1">
      <alignment wrapText="1" readingOrder="1"/>
    </xf>
    <xf numFmtId="41" fontId="8" fillId="7" borderId="1" xfId="5" applyFont="1" applyFill="1" applyBorder="1" applyAlignment="1">
      <alignment horizontal="center" vertical="center" readingOrder="1"/>
    </xf>
    <xf numFmtId="41" fontId="8" fillId="7" borderId="1" xfId="5" applyFont="1" applyFill="1" applyBorder="1" applyAlignment="1">
      <alignment horizontal="center" vertical="center" wrapText="1" readingOrder="1"/>
    </xf>
    <xf numFmtId="41" fontId="9" fillId="3" borderId="1" xfId="5" applyFont="1" applyFill="1" applyBorder="1" applyAlignment="1">
      <alignment vertical="center" readingOrder="1"/>
    </xf>
    <xf numFmtId="41" fontId="9" fillId="3" borderId="1" xfId="5" applyFont="1" applyFill="1" applyBorder="1" applyAlignment="1">
      <alignment horizontal="center" vertical="center" readingOrder="1"/>
    </xf>
    <xf numFmtId="41" fontId="10" fillId="5" borderId="0" xfId="5" applyFont="1" applyFill="1" applyBorder="1" applyAlignment="1">
      <alignment readingOrder="1"/>
    </xf>
    <xf numFmtId="41" fontId="6" fillId="5" borderId="1" xfId="5" applyFont="1" applyFill="1" applyBorder="1" applyAlignment="1">
      <alignment vertical="center" readingOrder="1"/>
    </xf>
    <xf numFmtId="41" fontId="6" fillId="5" borderId="1" xfId="5" applyFont="1" applyFill="1" applyBorder="1" applyAlignment="1">
      <alignment horizontal="center" vertical="center" readingOrder="1"/>
    </xf>
    <xf numFmtId="41" fontId="6" fillId="5" borderId="1" xfId="5" applyFont="1" applyFill="1" applyBorder="1" applyAlignment="1">
      <alignment horizontal="left" vertical="center" wrapText="1" readingOrder="1"/>
    </xf>
    <xf numFmtId="4" fontId="10" fillId="5" borderId="1" xfId="6" applyNumberFormat="1" applyFont="1" applyFill="1" applyBorder="1" applyAlignment="1">
      <alignment horizontal="right" vertical="center" wrapText="1" readingOrder="1"/>
    </xf>
    <xf numFmtId="41" fontId="9" fillId="7" borderId="1" xfId="5" applyFont="1" applyFill="1" applyBorder="1" applyAlignment="1">
      <alignment vertical="center" readingOrder="1"/>
    </xf>
    <xf numFmtId="41" fontId="9" fillId="7" borderId="1" xfId="5" applyFont="1" applyFill="1" applyBorder="1" applyAlignment="1">
      <alignment horizontal="center" vertical="center" readingOrder="1"/>
    </xf>
    <xf numFmtId="41" fontId="9" fillId="5" borderId="0" xfId="5" applyFont="1" applyFill="1" applyBorder="1" applyAlignment="1">
      <alignment readingOrder="1"/>
    </xf>
    <xf numFmtId="41" fontId="11" fillId="5" borderId="1" xfId="5" applyFont="1" applyFill="1" applyBorder="1" applyAlignment="1">
      <alignment vertical="center" readingOrder="1"/>
    </xf>
    <xf numFmtId="41" fontId="11" fillId="5" borderId="1" xfId="5" applyFont="1" applyFill="1" applyBorder="1" applyAlignment="1">
      <alignment horizontal="center" vertical="center" readingOrder="1"/>
    </xf>
    <xf numFmtId="41" fontId="11" fillId="5" borderId="1" xfId="5" applyFont="1" applyFill="1" applyBorder="1" applyAlignment="1">
      <alignment vertical="center" wrapText="1" readingOrder="1"/>
    </xf>
    <xf numFmtId="41" fontId="9" fillId="5" borderId="1" xfId="5" applyFont="1" applyFill="1" applyBorder="1" applyAlignment="1">
      <alignment horizontal="right" vertical="center" wrapText="1" readingOrder="1"/>
    </xf>
    <xf numFmtId="41" fontId="11" fillId="5" borderId="0" xfId="5" applyFont="1" applyFill="1" applyBorder="1" applyAlignment="1">
      <alignment readingOrder="1"/>
    </xf>
    <xf numFmtId="41" fontId="9" fillId="3" borderId="1" xfId="5" applyFont="1" applyFill="1" applyBorder="1" applyAlignment="1">
      <alignment vertical="center" wrapText="1" readingOrder="1"/>
    </xf>
    <xf numFmtId="4" fontId="10" fillId="5" borderId="1" xfId="5" applyNumberFormat="1" applyFont="1" applyFill="1" applyBorder="1" applyAlignment="1">
      <alignment horizontal="right" vertical="center" wrapText="1" readingOrder="1"/>
    </xf>
    <xf numFmtId="41" fontId="9" fillId="7" borderId="1" xfId="5" applyFont="1" applyFill="1" applyBorder="1" applyAlignment="1">
      <alignment vertical="center" wrapText="1" readingOrder="1"/>
    </xf>
    <xf numFmtId="41" fontId="9" fillId="3" borderId="1" xfId="5" applyFont="1" applyFill="1" applyBorder="1" applyAlignment="1">
      <alignment readingOrder="1"/>
    </xf>
    <xf numFmtId="41" fontId="9" fillId="3" borderId="1" xfId="5" applyFont="1" applyFill="1" applyBorder="1" applyAlignment="1">
      <alignment wrapText="1" readingOrder="1"/>
    </xf>
    <xf numFmtId="41" fontId="9" fillId="5" borderId="0" xfId="5" applyFont="1" applyFill="1" applyBorder="1" applyAlignment="1">
      <alignment vertical="center" readingOrder="1"/>
    </xf>
    <xf numFmtId="41" fontId="11" fillId="5" borderId="1" xfId="5" applyFont="1" applyFill="1" applyBorder="1" applyAlignment="1">
      <alignment readingOrder="1"/>
    </xf>
    <xf numFmtId="41" fontId="11" fillId="5" borderId="1" xfId="5" applyFont="1" applyFill="1" applyBorder="1" applyAlignment="1">
      <alignment wrapText="1" readingOrder="1"/>
    </xf>
    <xf numFmtId="41" fontId="11" fillId="5" borderId="0" xfId="5" applyFont="1" applyFill="1" applyBorder="1" applyAlignment="1">
      <alignment vertical="center" readingOrder="1"/>
    </xf>
    <xf numFmtId="41" fontId="12" fillId="3" borderId="1" xfId="5" applyFont="1" applyFill="1" applyBorder="1" applyAlignment="1">
      <alignment horizontal="right" vertical="center" wrapText="1" readingOrder="1"/>
    </xf>
    <xf numFmtId="41" fontId="12" fillId="7" borderId="1" xfId="5" applyFont="1" applyFill="1" applyBorder="1" applyAlignment="1">
      <alignment horizontal="right" vertical="center" wrapText="1" readingOrder="1"/>
    </xf>
    <xf numFmtId="41" fontId="12" fillId="7" borderId="1" xfId="5" applyFont="1" applyFill="1" applyBorder="1" applyAlignment="1">
      <alignment vertical="center" readingOrder="1"/>
    </xf>
    <xf numFmtId="41" fontId="7" fillId="3" borderId="1" xfId="5" applyFont="1" applyFill="1" applyBorder="1" applyAlignment="1">
      <alignment vertical="center" readingOrder="1"/>
    </xf>
    <xf numFmtId="41" fontId="12" fillId="7" borderId="1" xfId="5" applyFont="1" applyFill="1" applyBorder="1" applyAlignment="1">
      <alignment vertical="center" wrapText="1" readingOrder="1"/>
    </xf>
    <xf numFmtId="49" fontId="11" fillId="5" borderId="1" xfId="5" applyNumberFormat="1" applyFont="1" applyFill="1" applyBorder="1" applyAlignment="1">
      <alignment horizontal="center" vertical="center" readingOrder="1"/>
    </xf>
    <xf numFmtId="0" fontId="14" fillId="0" borderId="0" xfId="8" applyFont="1" applyAlignment="1">
      <alignment vertical="center" wrapText="1"/>
    </xf>
    <xf numFmtId="0" fontId="4" fillId="0" borderId="0" xfId="8" applyFont="1" applyAlignment="1">
      <alignment vertical="center" wrapText="1"/>
    </xf>
    <xf numFmtId="0" fontId="16" fillId="0" borderId="0" xfId="8" applyFont="1" applyAlignment="1">
      <alignment vertical="center" wrapText="1"/>
    </xf>
    <xf numFmtId="0" fontId="8" fillId="9" borderId="11" xfId="8" applyFont="1" applyFill="1" applyBorder="1" applyAlignment="1">
      <alignment horizontal="center" vertical="center" wrapText="1"/>
    </xf>
    <xf numFmtId="0" fontId="8" fillId="9" borderId="12" xfId="8" applyFont="1" applyFill="1" applyBorder="1" applyAlignment="1">
      <alignment horizontal="center" vertical="center" wrapText="1"/>
    </xf>
    <xf numFmtId="0" fontId="8" fillId="9" borderId="13" xfId="8" applyFont="1" applyFill="1" applyBorder="1" applyAlignment="1">
      <alignment horizontal="center" vertical="center" wrapText="1"/>
    </xf>
    <xf numFmtId="0" fontId="16" fillId="7" borderId="14" xfId="8" applyFont="1" applyFill="1" applyBorder="1" applyAlignment="1">
      <alignment vertical="center" wrapText="1"/>
    </xf>
    <xf numFmtId="0" fontId="16" fillId="7" borderId="15" xfId="8" applyFont="1" applyFill="1" applyBorder="1" applyAlignment="1">
      <alignment vertical="center" wrapText="1"/>
    </xf>
    <xf numFmtId="165" fontId="17" fillId="7" borderId="16" xfId="8" applyNumberFormat="1" applyFont="1" applyFill="1" applyBorder="1" applyAlignment="1">
      <alignment vertical="center" wrapText="1"/>
    </xf>
    <xf numFmtId="0" fontId="18" fillId="0" borderId="17" xfId="8" applyFont="1" applyBorder="1" applyAlignment="1">
      <alignment vertical="center" wrapText="1"/>
    </xf>
    <xf numFmtId="0" fontId="18" fillId="0" borderId="1" xfId="8" applyFont="1" applyBorder="1" applyAlignment="1">
      <alignment vertical="center" wrapText="1"/>
    </xf>
    <xf numFmtId="165" fontId="18" fillId="0" borderId="18" xfId="8" applyNumberFormat="1" applyFont="1" applyBorder="1" applyAlignment="1">
      <alignment vertical="center" wrapText="1"/>
    </xf>
    <xf numFmtId="0" fontId="18" fillId="10" borderId="17" xfId="8" applyFont="1" applyFill="1" applyBorder="1" applyAlignment="1">
      <alignment vertical="center" wrapText="1"/>
    </xf>
    <xf numFmtId="0" fontId="18" fillId="10" borderId="1" xfId="8" applyFont="1" applyFill="1" applyBorder="1" applyAlignment="1">
      <alignment vertical="center" wrapText="1"/>
    </xf>
    <xf numFmtId="165" fontId="18" fillId="10" borderId="18" xfId="8" applyNumberFormat="1" applyFont="1" applyFill="1" applyBorder="1" applyAlignment="1">
      <alignment vertical="center" wrapText="1"/>
    </xf>
    <xf numFmtId="0" fontId="16" fillId="4" borderId="17" xfId="8" applyFont="1" applyFill="1" applyBorder="1" applyAlignment="1">
      <alignment vertical="center" wrapText="1"/>
    </xf>
    <xf numFmtId="0" fontId="18" fillId="4" borderId="1" xfId="8" applyFont="1" applyFill="1" applyBorder="1" applyAlignment="1">
      <alignment vertical="center" wrapText="1"/>
    </xf>
    <xf numFmtId="165" fontId="17" fillId="4" borderId="18" xfId="8" applyNumberFormat="1" applyFont="1" applyFill="1" applyBorder="1" applyAlignment="1">
      <alignment vertical="center" wrapText="1"/>
    </xf>
    <xf numFmtId="0" fontId="18" fillId="0" borderId="0" xfId="8" applyFont="1" applyAlignment="1">
      <alignment vertical="center" wrapText="1"/>
    </xf>
    <xf numFmtId="41" fontId="18" fillId="0" borderId="0" xfId="8" applyNumberFormat="1" applyFont="1" applyAlignment="1">
      <alignment vertical="center" wrapText="1"/>
    </xf>
    <xf numFmtId="0" fontId="16" fillId="4" borderId="19" xfId="8" applyFont="1" applyFill="1" applyBorder="1" applyAlignment="1">
      <alignment vertical="center" wrapText="1"/>
    </xf>
    <xf numFmtId="0" fontId="18" fillId="4" borderId="20" xfId="8" applyFont="1" applyFill="1" applyBorder="1" applyAlignment="1">
      <alignment vertical="center" wrapText="1"/>
    </xf>
    <xf numFmtId="165" fontId="17" fillId="4" borderId="21" xfId="8" applyNumberFormat="1" applyFont="1" applyFill="1" applyBorder="1" applyAlignment="1">
      <alignment vertical="center" wrapText="1"/>
    </xf>
    <xf numFmtId="0" fontId="19" fillId="0" borderId="22" xfId="8" quotePrefix="1" applyFont="1" applyBorder="1" applyAlignment="1">
      <alignment horizontal="right" vertical="center"/>
    </xf>
    <xf numFmtId="0" fontId="18" fillId="0" borderId="22" xfId="8" applyFont="1" applyBorder="1" applyAlignment="1">
      <alignment vertical="center" wrapText="1"/>
    </xf>
    <xf numFmtId="165" fontId="18" fillId="0" borderId="23" xfId="8" applyNumberFormat="1" applyFont="1" applyBorder="1" applyAlignment="1">
      <alignment vertical="center" wrapText="1"/>
    </xf>
    <xf numFmtId="166" fontId="18" fillId="0" borderId="18" xfId="8" applyNumberFormat="1" applyFont="1" applyBorder="1" applyAlignment="1">
      <alignment vertical="center" wrapText="1"/>
    </xf>
    <xf numFmtId="0" fontId="19" fillId="0" borderId="17" xfId="8" quotePrefix="1" applyFont="1" applyBorder="1" applyAlignment="1">
      <alignment horizontal="right" vertical="center"/>
    </xf>
    <xf numFmtId="0" fontId="8" fillId="4" borderId="19" xfId="8" applyFont="1" applyFill="1" applyBorder="1" applyAlignment="1">
      <alignment vertical="center" wrapText="1"/>
    </xf>
    <xf numFmtId="0" fontId="20" fillId="4" borderId="20" xfId="8" applyFont="1" applyFill="1" applyBorder="1" applyAlignment="1">
      <alignment vertical="center" wrapText="1"/>
    </xf>
    <xf numFmtId="165" fontId="21" fillId="11" borderId="26" xfId="8" applyNumberFormat="1" applyFont="1" applyFill="1" applyBorder="1" applyAlignment="1">
      <alignment vertical="center" wrapText="1"/>
    </xf>
    <xf numFmtId="41" fontId="6" fillId="0" borderId="0" xfId="5" applyFont="1" applyFill="1" applyBorder="1" applyAlignment="1">
      <alignment readingOrder="1"/>
    </xf>
    <xf numFmtId="41" fontId="9" fillId="3" borderId="1" xfId="5" applyFont="1" applyFill="1" applyBorder="1" applyAlignment="1">
      <alignment horizontal="left" vertical="center" readingOrder="1"/>
    </xf>
    <xf numFmtId="41" fontId="9" fillId="7" borderId="1" xfId="5" applyFont="1" applyFill="1" applyBorder="1" applyAlignment="1">
      <alignment horizontal="left" vertical="center" wrapText="1" readingOrder="1"/>
    </xf>
    <xf numFmtId="41" fontId="12" fillId="7" borderId="1" xfId="5" applyFont="1" applyFill="1" applyBorder="1" applyAlignment="1">
      <alignment horizontal="left" vertical="center" readingOrder="1"/>
    </xf>
    <xf numFmtId="41" fontId="12" fillId="2" borderId="1" xfId="5" applyFont="1" applyFill="1" applyBorder="1" applyAlignment="1">
      <alignment horizontal="center" vertical="center" readingOrder="1"/>
    </xf>
    <xf numFmtId="41" fontId="9" fillId="7" borderId="1" xfId="5" applyFont="1" applyFill="1" applyBorder="1" applyAlignment="1">
      <alignment horizontal="left" vertical="center" readingOrder="1"/>
    </xf>
    <xf numFmtId="41" fontId="9" fillId="3" borderId="3" xfId="5" applyFont="1" applyFill="1" applyBorder="1" applyAlignment="1">
      <alignment horizontal="left" vertical="center" readingOrder="1"/>
    </xf>
    <xf numFmtId="41" fontId="9" fillId="3" borderId="4" xfId="5" applyFont="1" applyFill="1" applyBorder="1" applyAlignment="1">
      <alignment horizontal="left" vertical="center" readingOrder="1"/>
    </xf>
    <xf numFmtId="41" fontId="9" fillId="3" borderId="2" xfId="5" applyFont="1" applyFill="1" applyBorder="1" applyAlignment="1">
      <alignment horizontal="left" vertical="center" readingOrder="1"/>
    </xf>
    <xf numFmtId="0" fontId="7" fillId="8" borderId="5" xfId="8" applyFont="1" applyFill="1" applyBorder="1" applyAlignment="1">
      <alignment horizontal="center" vertical="center" wrapText="1"/>
    </xf>
    <xf numFmtId="0" fontId="7" fillId="8" borderId="6" xfId="8" applyFont="1" applyFill="1" applyBorder="1" applyAlignment="1">
      <alignment horizontal="center" vertical="center" wrapText="1"/>
    </xf>
    <xf numFmtId="0" fontId="7" fillId="8" borderId="7" xfId="8" applyFont="1" applyFill="1" applyBorder="1" applyAlignment="1">
      <alignment horizontal="center" vertical="center" wrapText="1"/>
    </xf>
    <xf numFmtId="0" fontId="7" fillId="8" borderId="8" xfId="8" applyFont="1" applyFill="1" applyBorder="1" applyAlignment="1">
      <alignment horizontal="center" vertical="center" wrapText="1"/>
    </xf>
    <xf numFmtId="0" fontId="7" fillId="8" borderId="9" xfId="8" applyFont="1" applyFill="1" applyBorder="1" applyAlignment="1">
      <alignment horizontal="center" vertical="center" wrapText="1"/>
    </xf>
    <xf numFmtId="0" fontId="7" fillId="8" borderId="10" xfId="8" applyFont="1" applyFill="1" applyBorder="1" applyAlignment="1">
      <alignment horizontal="center" vertical="center" wrapText="1"/>
    </xf>
    <xf numFmtId="0" fontId="17" fillId="11" borderId="24" xfId="8" applyFont="1" applyFill="1" applyBorder="1" applyAlignment="1">
      <alignment horizontal="center" vertical="center" wrapText="1"/>
    </xf>
    <xf numFmtId="0" fontId="17" fillId="11" borderId="25" xfId="8" applyFont="1" applyFill="1" applyBorder="1" applyAlignment="1">
      <alignment horizontal="center" vertical="center" wrapText="1"/>
    </xf>
  </cellXfs>
  <cellStyles count="10">
    <cellStyle name="BodyStyle" xfId="2" xr:uid="{AC434BF5-D3E3-44F5-8804-E5CE517EC86D}"/>
    <cellStyle name="Currency" xfId="4" xr:uid="{8E7971D4-1A0C-4FCF-BAD0-D58636613EEE}"/>
    <cellStyle name="HeaderStyle" xfId="1" xr:uid="{6C90587E-381D-482F-969A-538A1BFF8871}"/>
    <cellStyle name="Millares [0] 3" xfId="5" xr:uid="{E63FDF37-7862-452A-B117-B6230C1BEB03}"/>
    <cellStyle name="Normal" xfId="0" builtinId="0"/>
    <cellStyle name="Normal 2" xfId="7" xr:uid="{F43ECE64-1EF0-46DD-8509-BBB0A27149E2}"/>
    <cellStyle name="Normal 2 2" xfId="8" xr:uid="{6780ED85-8BBC-4AFD-8ADF-CA2413D5B90E}"/>
    <cellStyle name="Normal 3" xfId="6" xr:uid="{11D20121-6565-4291-8D92-4DC5F16D1556}"/>
    <cellStyle name="Normal 4" xfId="9" xr:uid="{3F762683-384F-4265-81C2-6568E0925635}"/>
    <cellStyle name="Numeric" xfId="3" xr:uid="{E1AD0BA1-3455-4481-B2EA-EE812C231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rte\git_fin\25\APOYO%20FINANCIERO\PRESUPUESTO\DESAGREGACION%202026%20-%20-%20-%20-%20-%20-\Excel%20Desagregacion%20Inversion%202026\Desagregacion%20Inversion%202026.xlsx" TargetMode="External"/><Relationship Id="rId1" Type="http://schemas.openxmlformats.org/officeDocument/2006/relationships/externalLinkPath" Target="file:///\\Marte\git_fin\25\APOYO%20FINANCIERO\PRESUPUESTO\DESAGREGACION%202026%20-%20-%20-%20-%20-%20-\Excel%20Desagregacion%20Inversion%202026\Desagregacion%20Invers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AGREGACIÓN FUNC 2024"/>
      <sheetName val="DESAGREGACIÓN INVERSIÓN 2024"/>
      <sheetName val=" DEEP 2026"/>
      <sheetName val=" DIPRO 2026 "/>
      <sheetName val=" DPGI 2026"/>
      <sheetName val="OTI 2026"/>
      <sheetName val="CONSOLIDADO DESAGR INV 2026"/>
    </sheetNames>
    <sheetDataSet>
      <sheetData sheetId="0" refreshError="1"/>
      <sheetData sheetId="1" refreshError="1"/>
      <sheetData sheetId="2" refreshError="1"/>
      <sheetData sheetId="3">
        <row r="8">
          <cell r="C8">
            <v>873623757</v>
          </cell>
        </row>
        <row r="11">
          <cell r="C11">
            <v>626376243</v>
          </cell>
        </row>
      </sheetData>
      <sheetData sheetId="4">
        <row r="9">
          <cell r="C9">
            <v>1324000000</v>
          </cell>
        </row>
        <row r="12">
          <cell r="C12">
            <v>3676000000</v>
          </cell>
        </row>
      </sheetData>
      <sheetData sheetId="5">
        <row r="9">
          <cell r="C9">
            <v>20000000</v>
          </cell>
        </row>
        <row r="12">
          <cell r="C12">
            <v>1480000000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0998-8403-4614-A3D6-3C30E750F0A1}">
  <dimension ref="A1:G135"/>
  <sheetViews>
    <sheetView zoomScale="110" zoomScaleNormal="11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2.75" x14ac:dyDescent="0.25"/>
  <cols>
    <col min="1" max="1" width="1.5703125" style="1" customWidth="1"/>
    <col min="2" max="2" width="13.42578125" style="1" bestFit="1" customWidth="1"/>
    <col min="3" max="3" width="11.85546875" style="1" customWidth="1"/>
    <col min="4" max="4" width="9.28515625" style="1" customWidth="1"/>
    <col min="5" max="5" width="5.85546875" style="1" customWidth="1"/>
    <col min="6" max="6" width="52.5703125" style="2" customWidth="1"/>
    <col min="7" max="7" width="22.42578125" style="2" customWidth="1"/>
    <col min="8" max="16384" width="11.42578125" style="1"/>
  </cols>
  <sheetData>
    <row r="1" spans="1:7" ht="7.5" customHeight="1" x14ac:dyDescent="0.25">
      <c r="A1" s="66"/>
    </row>
    <row r="2" spans="1:7" ht="18.75" customHeight="1" x14ac:dyDescent="0.25">
      <c r="B2" s="70" t="s">
        <v>149</v>
      </c>
      <c r="C2" s="70"/>
      <c r="D2" s="70"/>
      <c r="E2" s="70"/>
      <c r="F2" s="70"/>
      <c r="G2" s="70"/>
    </row>
    <row r="3" spans="1:7" ht="18.75" customHeight="1" x14ac:dyDescent="0.25">
      <c r="B3" s="3" t="s">
        <v>112</v>
      </c>
      <c r="C3" s="3" t="s">
        <v>113</v>
      </c>
      <c r="D3" s="3" t="s">
        <v>114</v>
      </c>
      <c r="E3" s="3" t="s">
        <v>115</v>
      </c>
      <c r="F3" s="4" t="s">
        <v>116</v>
      </c>
      <c r="G3" s="4" t="s">
        <v>117</v>
      </c>
    </row>
    <row r="4" spans="1:7" s="7" customFormat="1" ht="18.75" customHeight="1" x14ac:dyDescent="0.3">
      <c r="B4" s="5" t="s">
        <v>118</v>
      </c>
      <c r="C4" s="6"/>
      <c r="D4" s="67" t="s">
        <v>119</v>
      </c>
      <c r="E4" s="67"/>
      <c r="F4" s="67"/>
      <c r="G4" s="29">
        <v>42136000000</v>
      </c>
    </row>
    <row r="5" spans="1:7" ht="18.75" customHeight="1" x14ac:dyDescent="0.25">
      <c r="B5" s="8" t="s">
        <v>1</v>
      </c>
      <c r="C5" s="9" t="s">
        <v>120</v>
      </c>
      <c r="D5" s="9" t="s">
        <v>111</v>
      </c>
      <c r="E5" s="9" t="s">
        <v>121</v>
      </c>
      <c r="F5" s="10" t="s">
        <v>2</v>
      </c>
      <c r="G5" s="11">
        <v>34936000000</v>
      </c>
    </row>
    <row r="6" spans="1:7" ht="18.75" customHeight="1" x14ac:dyDescent="0.25">
      <c r="B6" s="8" t="s">
        <v>3</v>
      </c>
      <c r="C6" s="9" t="s">
        <v>120</v>
      </c>
      <c r="D6" s="9" t="s">
        <v>111</v>
      </c>
      <c r="E6" s="9" t="s">
        <v>121</v>
      </c>
      <c r="F6" s="10" t="s">
        <v>4</v>
      </c>
      <c r="G6" s="11">
        <v>500000000</v>
      </c>
    </row>
    <row r="7" spans="1:7" ht="18.75" customHeight="1" x14ac:dyDescent="0.25">
      <c r="B7" s="8" t="s">
        <v>5</v>
      </c>
      <c r="C7" s="9" t="s">
        <v>120</v>
      </c>
      <c r="D7" s="9" t="s">
        <v>111</v>
      </c>
      <c r="E7" s="9" t="s">
        <v>121</v>
      </c>
      <c r="F7" s="10" t="s">
        <v>6</v>
      </c>
      <c r="G7" s="11">
        <v>20000000</v>
      </c>
    </row>
    <row r="8" spans="1:7" ht="18.75" customHeight="1" x14ac:dyDescent="0.25">
      <c r="B8" s="8" t="s">
        <v>7</v>
      </c>
      <c r="C8" s="9" t="s">
        <v>120</v>
      </c>
      <c r="D8" s="9" t="s">
        <v>111</v>
      </c>
      <c r="E8" s="9" t="s">
        <v>121</v>
      </c>
      <c r="F8" s="10" t="s">
        <v>8</v>
      </c>
      <c r="G8" s="11">
        <v>20000000</v>
      </c>
    </row>
    <row r="9" spans="1:7" ht="18.75" customHeight="1" x14ac:dyDescent="0.25">
      <c r="B9" s="8" t="s">
        <v>9</v>
      </c>
      <c r="C9" s="9" t="s">
        <v>120</v>
      </c>
      <c r="D9" s="9" t="s">
        <v>111</v>
      </c>
      <c r="E9" s="9" t="s">
        <v>121</v>
      </c>
      <c r="F9" s="10" t="s">
        <v>10</v>
      </c>
      <c r="G9" s="11">
        <v>1300000000</v>
      </c>
    </row>
    <row r="10" spans="1:7" ht="18.75" customHeight="1" x14ac:dyDescent="0.25">
      <c r="B10" s="8" t="s">
        <v>11</v>
      </c>
      <c r="C10" s="9" t="s">
        <v>120</v>
      </c>
      <c r="D10" s="9" t="s">
        <v>111</v>
      </c>
      <c r="E10" s="9" t="s">
        <v>121</v>
      </c>
      <c r="F10" s="10" t="s">
        <v>12</v>
      </c>
      <c r="G10" s="11">
        <v>900000000</v>
      </c>
    </row>
    <row r="11" spans="1:7" ht="18.75" customHeight="1" x14ac:dyDescent="0.25">
      <c r="B11" s="8" t="s">
        <v>13</v>
      </c>
      <c r="C11" s="9" t="s">
        <v>120</v>
      </c>
      <c r="D11" s="9" t="s">
        <v>111</v>
      </c>
      <c r="E11" s="9" t="s">
        <v>121</v>
      </c>
      <c r="F11" s="10" t="s">
        <v>14</v>
      </c>
      <c r="G11" s="11">
        <v>60000000</v>
      </c>
    </row>
    <row r="12" spans="1:7" ht="18.75" customHeight="1" x14ac:dyDescent="0.25">
      <c r="B12" s="8" t="s">
        <v>15</v>
      </c>
      <c r="C12" s="9" t="s">
        <v>120</v>
      </c>
      <c r="D12" s="9" t="s">
        <v>111</v>
      </c>
      <c r="E12" s="9" t="s">
        <v>121</v>
      </c>
      <c r="F12" s="10" t="s">
        <v>16</v>
      </c>
      <c r="G12" s="11">
        <v>3000000000</v>
      </c>
    </row>
    <row r="13" spans="1:7" ht="18.75" customHeight="1" x14ac:dyDescent="0.25">
      <c r="B13" s="8" t="s">
        <v>17</v>
      </c>
      <c r="C13" s="9" t="s">
        <v>120</v>
      </c>
      <c r="D13" s="9" t="s">
        <v>111</v>
      </c>
      <c r="E13" s="9" t="s">
        <v>121</v>
      </c>
      <c r="F13" s="10" t="s">
        <v>18</v>
      </c>
      <c r="G13" s="11">
        <v>1400000000</v>
      </c>
    </row>
    <row r="14" spans="1:7" s="7" customFormat="1" ht="18.75" customHeight="1" x14ac:dyDescent="0.3">
      <c r="B14" s="5" t="s">
        <v>148</v>
      </c>
      <c r="C14" s="6"/>
      <c r="D14" s="67" t="s">
        <v>122</v>
      </c>
      <c r="E14" s="67"/>
      <c r="F14" s="67"/>
      <c r="G14" s="29">
        <v>14536000000</v>
      </c>
    </row>
    <row r="15" spans="1:7" ht="18.75" customHeight="1" x14ac:dyDescent="0.25">
      <c r="B15" s="8" t="s">
        <v>19</v>
      </c>
      <c r="C15" s="9" t="s">
        <v>120</v>
      </c>
      <c r="D15" s="9" t="s">
        <v>111</v>
      </c>
      <c r="E15" s="9" t="s">
        <v>121</v>
      </c>
      <c r="F15" s="10" t="s">
        <v>123</v>
      </c>
      <c r="G15" s="11">
        <v>4000000000</v>
      </c>
    </row>
    <row r="16" spans="1:7" ht="18.75" customHeight="1" x14ac:dyDescent="0.25">
      <c r="B16" s="8" t="s">
        <v>20</v>
      </c>
      <c r="C16" s="9" t="s">
        <v>120</v>
      </c>
      <c r="D16" s="9" t="s">
        <v>111</v>
      </c>
      <c r="E16" s="9" t="s">
        <v>121</v>
      </c>
      <c r="F16" s="10" t="s">
        <v>124</v>
      </c>
      <c r="G16" s="11">
        <v>3500000000</v>
      </c>
    </row>
    <row r="17" spans="2:7" ht="18.75" customHeight="1" x14ac:dyDescent="0.25">
      <c r="B17" s="8" t="s">
        <v>21</v>
      </c>
      <c r="C17" s="9" t="s">
        <v>120</v>
      </c>
      <c r="D17" s="9" t="s">
        <v>111</v>
      </c>
      <c r="E17" s="9" t="s">
        <v>121</v>
      </c>
      <c r="F17" s="10" t="s">
        <v>22</v>
      </c>
      <c r="G17" s="11">
        <v>3500000000</v>
      </c>
    </row>
    <row r="18" spans="2:7" ht="18.75" customHeight="1" x14ac:dyDescent="0.25">
      <c r="B18" s="8" t="s">
        <v>23</v>
      </c>
      <c r="C18" s="9" t="s">
        <v>120</v>
      </c>
      <c r="D18" s="9" t="s">
        <v>111</v>
      </c>
      <c r="E18" s="9" t="s">
        <v>121</v>
      </c>
      <c r="F18" s="10" t="s">
        <v>125</v>
      </c>
      <c r="G18" s="11">
        <v>1136000000</v>
      </c>
    </row>
    <row r="19" spans="2:7" ht="18.75" customHeight="1" x14ac:dyDescent="0.25">
      <c r="B19" s="8" t="s">
        <v>24</v>
      </c>
      <c r="C19" s="9" t="s">
        <v>120</v>
      </c>
      <c r="D19" s="9" t="s">
        <v>111</v>
      </c>
      <c r="E19" s="9" t="s">
        <v>121</v>
      </c>
      <c r="F19" s="10" t="s">
        <v>25</v>
      </c>
      <c r="G19" s="11">
        <v>500000000</v>
      </c>
    </row>
    <row r="20" spans="2:7" ht="18.75" customHeight="1" x14ac:dyDescent="0.25">
      <c r="B20" s="8" t="s">
        <v>26</v>
      </c>
      <c r="C20" s="9" t="s">
        <v>120</v>
      </c>
      <c r="D20" s="9" t="s">
        <v>111</v>
      </c>
      <c r="E20" s="9" t="s">
        <v>121</v>
      </c>
      <c r="F20" s="10" t="s">
        <v>27</v>
      </c>
      <c r="G20" s="11">
        <v>1000000000</v>
      </c>
    </row>
    <row r="21" spans="2:7" ht="18.75" customHeight="1" x14ac:dyDescent="0.25">
      <c r="B21" s="8" t="s">
        <v>28</v>
      </c>
      <c r="C21" s="9" t="s">
        <v>120</v>
      </c>
      <c r="D21" s="9" t="s">
        <v>111</v>
      </c>
      <c r="E21" s="9" t="s">
        <v>121</v>
      </c>
      <c r="F21" s="10" t="s">
        <v>29</v>
      </c>
      <c r="G21" s="11">
        <v>900000000</v>
      </c>
    </row>
    <row r="22" spans="2:7" s="7" customFormat="1" ht="18.75" customHeight="1" x14ac:dyDescent="0.3">
      <c r="B22" s="5" t="s">
        <v>126</v>
      </c>
      <c r="C22" s="6"/>
      <c r="D22" s="67" t="s">
        <v>127</v>
      </c>
      <c r="E22" s="67"/>
      <c r="F22" s="67"/>
      <c r="G22" s="29">
        <v>2758000000</v>
      </c>
    </row>
    <row r="23" spans="2:7" ht="18.75" customHeight="1" x14ac:dyDescent="0.25">
      <c r="B23" s="8" t="s">
        <v>30</v>
      </c>
      <c r="C23" s="9" t="s">
        <v>120</v>
      </c>
      <c r="D23" s="9" t="s">
        <v>111</v>
      </c>
      <c r="E23" s="9" t="s">
        <v>121</v>
      </c>
      <c r="F23" s="10" t="s">
        <v>128</v>
      </c>
      <c r="G23" s="11">
        <v>1000000000</v>
      </c>
    </row>
    <row r="24" spans="2:7" ht="18.75" customHeight="1" x14ac:dyDescent="0.25">
      <c r="B24" s="8" t="s">
        <v>31</v>
      </c>
      <c r="C24" s="9" t="s">
        <v>120</v>
      </c>
      <c r="D24" s="9" t="s">
        <v>111</v>
      </c>
      <c r="E24" s="9" t="s">
        <v>121</v>
      </c>
      <c r="F24" s="10" t="s">
        <v>32</v>
      </c>
      <c r="G24" s="11">
        <v>477000000</v>
      </c>
    </row>
    <row r="25" spans="2:7" ht="18.75" customHeight="1" x14ac:dyDescent="0.25">
      <c r="B25" s="8" t="s">
        <v>33</v>
      </c>
      <c r="C25" s="9" t="s">
        <v>120</v>
      </c>
      <c r="D25" s="9" t="s">
        <v>111</v>
      </c>
      <c r="E25" s="9" t="s">
        <v>121</v>
      </c>
      <c r="F25" s="10" t="s">
        <v>34</v>
      </c>
      <c r="G25" s="11">
        <v>161000000</v>
      </c>
    </row>
    <row r="26" spans="2:7" ht="18.75" customHeight="1" x14ac:dyDescent="0.25">
      <c r="B26" s="8" t="s">
        <v>35</v>
      </c>
      <c r="C26" s="9" t="s">
        <v>120</v>
      </c>
      <c r="D26" s="9" t="s">
        <v>111</v>
      </c>
      <c r="E26" s="9" t="s">
        <v>121</v>
      </c>
      <c r="F26" s="10" t="s">
        <v>36</v>
      </c>
      <c r="G26" s="11">
        <v>1000000000</v>
      </c>
    </row>
    <row r="27" spans="2:7" ht="18.75" customHeight="1" x14ac:dyDescent="0.25">
      <c r="B27" s="8" t="s">
        <v>37</v>
      </c>
      <c r="C27" s="9" t="s">
        <v>120</v>
      </c>
      <c r="D27" s="9" t="s">
        <v>111</v>
      </c>
      <c r="E27" s="9" t="s">
        <v>121</v>
      </c>
      <c r="F27" s="10" t="s">
        <v>38</v>
      </c>
      <c r="G27" s="11">
        <v>47000000</v>
      </c>
    </row>
    <row r="28" spans="2:7" ht="18.75" customHeight="1" x14ac:dyDescent="0.25">
      <c r="B28" s="8" t="s">
        <v>39</v>
      </c>
      <c r="C28" s="9" t="s">
        <v>120</v>
      </c>
      <c r="D28" s="9" t="s">
        <v>111</v>
      </c>
      <c r="E28" s="9" t="s">
        <v>121</v>
      </c>
      <c r="F28" s="10" t="s">
        <v>40</v>
      </c>
      <c r="G28" s="11">
        <v>73000000</v>
      </c>
    </row>
    <row r="29" spans="2:7" s="14" customFormat="1" ht="18.75" customHeight="1" x14ac:dyDescent="0.3">
      <c r="B29" s="12" t="s">
        <v>0</v>
      </c>
      <c r="C29" s="13"/>
      <c r="D29" s="71" t="s">
        <v>129</v>
      </c>
      <c r="E29" s="71"/>
      <c r="F29" s="71"/>
      <c r="G29" s="30">
        <v>59430000000</v>
      </c>
    </row>
    <row r="30" spans="2:7" s="19" customFormat="1" ht="18.75" customHeight="1" x14ac:dyDescent="0.25">
      <c r="B30" s="15"/>
      <c r="C30" s="16"/>
      <c r="D30" s="15"/>
      <c r="E30" s="15"/>
      <c r="F30" s="17"/>
      <c r="G30" s="18"/>
    </row>
    <row r="31" spans="2:7" s="14" customFormat="1" ht="18.75" customHeight="1" x14ac:dyDescent="0.3">
      <c r="B31" s="5" t="s">
        <v>41</v>
      </c>
      <c r="C31" s="6"/>
      <c r="D31" s="5" t="s">
        <v>147</v>
      </c>
      <c r="E31" s="5"/>
      <c r="F31" s="20"/>
      <c r="G31" s="29">
        <v>10892000000</v>
      </c>
    </row>
    <row r="32" spans="2:7" s="19" customFormat="1" ht="25.5" hidden="1" customHeight="1" x14ac:dyDescent="0.25">
      <c r="B32" s="8" t="s">
        <v>42</v>
      </c>
      <c r="C32" s="9" t="s">
        <v>120</v>
      </c>
      <c r="D32" s="9" t="s">
        <v>111</v>
      </c>
      <c r="E32" s="9" t="s">
        <v>121</v>
      </c>
      <c r="F32" s="10" t="s">
        <v>43</v>
      </c>
      <c r="G32" s="21">
        <v>0</v>
      </c>
    </row>
    <row r="33" spans="2:7" s="19" customFormat="1" ht="25.5" hidden="1" customHeight="1" x14ac:dyDescent="0.25">
      <c r="B33" s="8" t="s">
        <v>44</v>
      </c>
      <c r="C33" s="9" t="s">
        <v>120</v>
      </c>
      <c r="D33" s="9" t="s">
        <v>111</v>
      </c>
      <c r="E33" s="9" t="s">
        <v>121</v>
      </c>
      <c r="F33" s="10" t="s">
        <v>45</v>
      </c>
      <c r="G33" s="21">
        <v>0</v>
      </c>
    </row>
    <row r="34" spans="2:7" s="19" customFormat="1" ht="25.5" hidden="1" customHeight="1" x14ac:dyDescent="0.25">
      <c r="B34" s="8" t="s">
        <v>46</v>
      </c>
      <c r="C34" s="9" t="s">
        <v>120</v>
      </c>
      <c r="D34" s="9" t="s">
        <v>111</v>
      </c>
      <c r="E34" s="9" t="s">
        <v>121</v>
      </c>
      <c r="F34" s="10" t="s">
        <v>47</v>
      </c>
      <c r="G34" s="21">
        <v>0</v>
      </c>
    </row>
    <row r="35" spans="2:7" s="19" customFormat="1" ht="18.75" customHeight="1" x14ac:dyDescent="0.25">
      <c r="B35" s="8" t="s">
        <v>48</v>
      </c>
      <c r="C35" s="9" t="s">
        <v>120</v>
      </c>
      <c r="D35" s="9" t="s">
        <v>111</v>
      </c>
      <c r="E35" s="9" t="s">
        <v>121</v>
      </c>
      <c r="F35" s="10" t="s">
        <v>49</v>
      </c>
      <c r="G35" s="21">
        <v>16480000</v>
      </c>
    </row>
    <row r="36" spans="2:7" ht="30" hidden="1" customHeight="1" x14ac:dyDescent="0.25">
      <c r="B36" s="8" t="s">
        <v>50</v>
      </c>
      <c r="C36" s="9" t="s">
        <v>120</v>
      </c>
      <c r="D36" s="9" t="s">
        <v>111</v>
      </c>
      <c r="E36" s="9" t="s">
        <v>121</v>
      </c>
      <c r="F36" s="10" t="s">
        <v>130</v>
      </c>
      <c r="G36" s="21">
        <v>0</v>
      </c>
    </row>
    <row r="37" spans="2:7" ht="26.25" customHeight="1" x14ac:dyDescent="0.25">
      <c r="B37" s="8" t="s">
        <v>51</v>
      </c>
      <c r="C37" s="9" t="s">
        <v>120</v>
      </c>
      <c r="D37" s="9" t="s">
        <v>111</v>
      </c>
      <c r="E37" s="9" t="s">
        <v>121</v>
      </c>
      <c r="F37" s="10" t="s">
        <v>52</v>
      </c>
      <c r="G37" s="21">
        <v>22522500</v>
      </c>
    </row>
    <row r="38" spans="2:7" ht="26.25" customHeight="1" x14ac:dyDescent="0.25">
      <c r="B38" s="8" t="s">
        <v>150</v>
      </c>
      <c r="C38" s="9" t="s">
        <v>120</v>
      </c>
      <c r="D38" s="9" t="s">
        <v>111</v>
      </c>
      <c r="E38" s="9" t="s">
        <v>121</v>
      </c>
      <c r="F38" s="10" t="s">
        <v>151</v>
      </c>
      <c r="G38" s="21">
        <v>25000000</v>
      </c>
    </row>
    <row r="39" spans="2:7" ht="18.75" customHeight="1" x14ac:dyDescent="0.25">
      <c r="B39" s="8" t="s">
        <v>53</v>
      </c>
      <c r="C39" s="9" t="s">
        <v>120</v>
      </c>
      <c r="D39" s="9" t="s">
        <v>111</v>
      </c>
      <c r="E39" s="9" t="s">
        <v>121</v>
      </c>
      <c r="F39" s="10" t="s">
        <v>45</v>
      </c>
      <c r="G39" s="21">
        <v>58000000</v>
      </c>
    </row>
    <row r="40" spans="2:7" ht="18.75" customHeight="1" x14ac:dyDescent="0.25">
      <c r="B40" s="8" t="s">
        <v>54</v>
      </c>
      <c r="C40" s="9" t="s">
        <v>120</v>
      </c>
      <c r="D40" s="9" t="s">
        <v>111</v>
      </c>
      <c r="E40" s="9" t="s">
        <v>121</v>
      </c>
      <c r="F40" s="10" t="s">
        <v>47</v>
      </c>
      <c r="G40" s="21">
        <v>473294949</v>
      </c>
    </row>
    <row r="41" spans="2:7" ht="23.25" customHeight="1" x14ac:dyDescent="0.25">
      <c r="B41" s="8" t="s">
        <v>55</v>
      </c>
      <c r="C41" s="9" t="s">
        <v>120</v>
      </c>
      <c r="D41" s="9" t="s">
        <v>111</v>
      </c>
      <c r="E41" s="9" t="s">
        <v>121</v>
      </c>
      <c r="F41" s="10" t="s">
        <v>56</v>
      </c>
      <c r="G41" s="21">
        <v>591196849.92999995</v>
      </c>
    </row>
    <row r="42" spans="2:7" ht="18.75" customHeight="1" x14ac:dyDescent="0.25">
      <c r="B42" s="8" t="s">
        <v>57</v>
      </c>
      <c r="C42" s="9" t="s">
        <v>120</v>
      </c>
      <c r="D42" s="9" t="s">
        <v>111</v>
      </c>
      <c r="E42" s="9" t="s">
        <v>121</v>
      </c>
      <c r="F42" s="10" t="s">
        <v>58</v>
      </c>
      <c r="G42" s="21">
        <v>549038863</v>
      </c>
    </row>
    <row r="43" spans="2:7" ht="18.75" customHeight="1" x14ac:dyDescent="0.25">
      <c r="B43" s="8" t="s">
        <v>59</v>
      </c>
      <c r="C43" s="9" t="s">
        <v>120</v>
      </c>
      <c r="D43" s="9" t="s">
        <v>111</v>
      </c>
      <c r="E43" s="9" t="s">
        <v>121</v>
      </c>
      <c r="F43" s="10" t="s">
        <v>60</v>
      </c>
      <c r="G43" s="21">
        <v>15064859</v>
      </c>
    </row>
    <row r="44" spans="2:7" ht="18.75" hidden="1" customHeight="1" x14ac:dyDescent="0.25">
      <c r="B44" s="8" t="s">
        <v>61</v>
      </c>
      <c r="C44" s="9" t="s">
        <v>120</v>
      </c>
      <c r="D44" s="9" t="s">
        <v>111</v>
      </c>
      <c r="E44" s="9" t="s">
        <v>121</v>
      </c>
      <c r="F44" s="10" t="s">
        <v>62</v>
      </c>
      <c r="G44" s="21">
        <v>0</v>
      </c>
    </row>
    <row r="45" spans="2:7" ht="18.75" customHeight="1" x14ac:dyDescent="0.25">
      <c r="B45" s="8" t="s">
        <v>63</v>
      </c>
      <c r="C45" s="9" t="s">
        <v>120</v>
      </c>
      <c r="D45" s="9" t="s">
        <v>111</v>
      </c>
      <c r="E45" s="9" t="s">
        <v>121</v>
      </c>
      <c r="F45" s="10" t="s">
        <v>64</v>
      </c>
      <c r="G45" s="21">
        <v>29500000</v>
      </c>
    </row>
    <row r="46" spans="2:7" ht="30" customHeight="1" x14ac:dyDescent="0.25">
      <c r="B46" s="8" t="s">
        <v>65</v>
      </c>
      <c r="C46" s="9" t="s">
        <v>120</v>
      </c>
      <c r="D46" s="9" t="s">
        <v>111</v>
      </c>
      <c r="E46" s="9" t="s">
        <v>121</v>
      </c>
      <c r="F46" s="10" t="s">
        <v>66</v>
      </c>
      <c r="G46" s="21">
        <v>27142179</v>
      </c>
    </row>
    <row r="47" spans="2:7" ht="18.75" customHeight="1" x14ac:dyDescent="0.25">
      <c r="B47" s="8" t="s">
        <v>67</v>
      </c>
      <c r="C47" s="9" t="s">
        <v>120</v>
      </c>
      <c r="D47" s="9" t="s">
        <v>111</v>
      </c>
      <c r="E47" s="9" t="s">
        <v>121</v>
      </c>
      <c r="F47" s="10" t="s">
        <v>68</v>
      </c>
      <c r="G47" s="21">
        <v>588000000</v>
      </c>
    </row>
    <row r="48" spans="2:7" ht="18.75" customHeight="1" x14ac:dyDescent="0.25">
      <c r="B48" s="8" t="s">
        <v>69</v>
      </c>
      <c r="C48" s="9" t="s">
        <v>120</v>
      </c>
      <c r="D48" s="9" t="s">
        <v>111</v>
      </c>
      <c r="E48" s="9" t="s">
        <v>121</v>
      </c>
      <c r="F48" s="10" t="s">
        <v>70</v>
      </c>
      <c r="G48" s="21">
        <v>3825894803.5299997</v>
      </c>
    </row>
    <row r="49" spans="2:7" ht="18.75" customHeight="1" x14ac:dyDescent="0.25">
      <c r="B49" s="8" t="s">
        <v>71</v>
      </c>
      <c r="C49" s="9" t="s">
        <v>120</v>
      </c>
      <c r="D49" s="9" t="s">
        <v>111</v>
      </c>
      <c r="E49" s="9" t="s">
        <v>121</v>
      </c>
      <c r="F49" s="10" t="s">
        <v>72</v>
      </c>
      <c r="G49" s="21">
        <v>1193687537</v>
      </c>
    </row>
    <row r="50" spans="2:7" ht="18.75" hidden="1" customHeight="1" x14ac:dyDescent="0.25">
      <c r="B50" s="8" t="s">
        <v>73</v>
      </c>
      <c r="C50" s="9" t="s">
        <v>120</v>
      </c>
      <c r="D50" s="9" t="s">
        <v>111</v>
      </c>
      <c r="E50" s="9" t="s">
        <v>121</v>
      </c>
      <c r="F50" s="10" t="s">
        <v>74</v>
      </c>
      <c r="G50" s="21">
        <v>0</v>
      </c>
    </row>
    <row r="51" spans="2:7" ht="24.75" customHeight="1" x14ac:dyDescent="0.25">
      <c r="B51" s="8" t="s">
        <v>75</v>
      </c>
      <c r="C51" s="9" t="s">
        <v>120</v>
      </c>
      <c r="D51" s="9" t="s">
        <v>111</v>
      </c>
      <c r="E51" s="9" t="s">
        <v>121</v>
      </c>
      <c r="F51" s="10" t="s">
        <v>131</v>
      </c>
      <c r="G51" s="21">
        <f>1073436360+35000000</f>
        <v>1108436360</v>
      </c>
    </row>
    <row r="52" spans="2:7" ht="24" customHeight="1" x14ac:dyDescent="0.25">
      <c r="B52" s="8" t="s">
        <v>76</v>
      </c>
      <c r="C52" s="9" t="s">
        <v>120</v>
      </c>
      <c r="D52" s="9" t="s">
        <v>111</v>
      </c>
      <c r="E52" s="9" t="s">
        <v>121</v>
      </c>
      <c r="F52" s="10" t="s">
        <v>77</v>
      </c>
      <c r="G52" s="21">
        <v>99505284.539999992</v>
      </c>
    </row>
    <row r="53" spans="2:7" ht="18.75" customHeight="1" x14ac:dyDescent="0.25">
      <c r="B53" s="8" t="s">
        <v>78</v>
      </c>
      <c r="C53" s="9" t="s">
        <v>120</v>
      </c>
      <c r="D53" s="9" t="s">
        <v>111</v>
      </c>
      <c r="E53" s="9" t="s">
        <v>121</v>
      </c>
      <c r="F53" s="10" t="s">
        <v>79</v>
      </c>
      <c r="G53" s="21">
        <v>906905007</v>
      </c>
    </row>
    <row r="54" spans="2:7" ht="22.5" customHeight="1" x14ac:dyDescent="0.25">
      <c r="B54" s="8" t="s">
        <v>80</v>
      </c>
      <c r="C54" s="9" t="s">
        <v>120</v>
      </c>
      <c r="D54" s="9" t="s">
        <v>111</v>
      </c>
      <c r="E54" s="9" t="s">
        <v>121</v>
      </c>
      <c r="F54" s="10" t="s">
        <v>81</v>
      </c>
      <c r="G54" s="21">
        <v>224730413</v>
      </c>
    </row>
    <row r="55" spans="2:7" ht="22.5" customHeight="1" x14ac:dyDescent="0.25">
      <c r="B55" s="8" t="s">
        <v>82</v>
      </c>
      <c r="C55" s="9" t="s">
        <v>120</v>
      </c>
      <c r="D55" s="9" t="s">
        <v>111</v>
      </c>
      <c r="E55" s="9" t="s">
        <v>121</v>
      </c>
      <c r="F55" s="10" t="s">
        <v>83</v>
      </c>
      <c r="G55" s="21">
        <v>80000000</v>
      </c>
    </row>
    <row r="56" spans="2:7" ht="18.75" customHeight="1" x14ac:dyDescent="0.25">
      <c r="B56" s="8" t="s">
        <v>84</v>
      </c>
      <c r="C56" s="9" t="s">
        <v>120</v>
      </c>
      <c r="D56" s="9" t="s">
        <v>111</v>
      </c>
      <c r="E56" s="9" t="s">
        <v>121</v>
      </c>
      <c r="F56" s="10" t="s">
        <v>85</v>
      </c>
      <c r="G56" s="21">
        <v>307970000</v>
      </c>
    </row>
    <row r="57" spans="2:7" ht="22.5" customHeight="1" x14ac:dyDescent="0.25">
      <c r="B57" s="8" t="s">
        <v>86</v>
      </c>
      <c r="C57" s="9" t="s">
        <v>120</v>
      </c>
      <c r="D57" s="9" t="s">
        <v>111</v>
      </c>
      <c r="E57" s="9" t="s">
        <v>121</v>
      </c>
      <c r="F57" s="10" t="s">
        <v>87</v>
      </c>
      <c r="G57" s="21">
        <v>40674594</v>
      </c>
    </row>
    <row r="58" spans="2:7" ht="24.75" customHeight="1" x14ac:dyDescent="0.25">
      <c r="B58" s="8" t="s">
        <v>88</v>
      </c>
      <c r="C58" s="9" t="s">
        <v>120</v>
      </c>
      <c r="D58" s="9" t="s">
        <v>111</v>
      </c>
      <c r="E58" s="9" t="s">
        <v>121</v>
      </c>
      <c r="F58" s="10" t="s">
        <v>89</v>
      </c>
      <c r="G58" s="21">
        <v>329586600</v>
      </c>
    </row>
    <row r="59" spans="2:7" ht="18.75" customHeight="1" x14ac:dyDescent="0.25">
      <c r="B59" s="8" t="s">
        <v>90</v>
      </c>
      <c r="C59" s="9" t="s">
        <v>120</v>
      </c>
      <c r="D59" s="9" t="s">
        <v>111</v>
      </c>
      <c r="E59" s="9" t="s">
        <v>121</v>
      </c>
      <c r="F59" s="10" t="s">
        <v>132</v>
      </c>
      <c r="G59" s="21">
        <v>279369201</v>
      </c>
    </row>
    <row r="60" spans="2:7" ht="18.75" hidden="1" customHeight="1" x14ac:dyDescent="0.25">
      <c r="B60" s="8" t="s">
        <v>91</v>
      </c>
      <c r="C60" s="9" t="s">
        <v>120</v>
      </c>
      <c r="D60" s="9" t="s">
        <v>111</v>
      </c>
      <c r="E60" s="9" t="s">
        <v>121</v>
      </c>
      <c r="F60" s="10" t="s">
        <v>92</v>
      </c>
      <c r="G60" s="21">
        <v>0</v>
      </c>
    </row>
    <row r="61" spans="2:7" ht="18.75" customHeight="1" x14ac:dyDescent="0.25">
      <c r="B61" s="8" t="s">
        <v>93</v>
      </c>
      <c r="C61" s="9" t="s">
        <v>120</v>
      </c>
      <c r="D61" s="9" t="s">
        <v>111</v>
      </c>
      <c r="E61" s="9" t="s">
        <v>121</v>
      </c>
      <c r="F61" s="10" t="s">
        <v>94</v>
      </c>
      <c r="G61" s="21">
        <v>100000000</v>
      </c>
    </row>
    <row r="62" spans="2:7" s="14" customFormat="1" ht="18.75" customHeight="1" x14ac:dyDescent="0.3">
      <c r="B62" s="12" t="s">
        <v>41</v>
      </c>
      <c r="C62" s="13"/>
      <c r="D62" s="12" t="s">
        <v>133</v>
      </c>
      <c r="E62" s="12"/>
      <c r="F62" s="22"/>
      <c r="G62" s="31">
        <v>10892000000</v>
      </c>
    </row>
    <row r="63" spans="2:7" s="19" customFormat="1" ht="12.75" customHeight="1" x14ac:dyDescent="0.25">
      <c r="B63" s="15"/>
      <c r="C63" s="16"/>
      <c r="D63" s="15"/>
      <c r="E63" s="15"/>
      <c r="F63" s="17"/>
      <c r="G63" s="21"/>
    </row>
    <row r="64" spans="2:7" s="14" customFormat="1" ht="18.75" customHeight="1" x14ac:dyDescent="0.3">
      <c r="B64" s="5" t="s">
        <v>134</v>
      </c>
      <c r="C64" s="6"/>
      <c r="D64" s="5" t="s">
        <v>135</v>
      </c>
      <c r="E64" s="5"/>
      <c r="F64" s="20"/>
      <c r="G64" s="32">
        <v>267000000</v>
      </c>
    </row>
    <row r="65" spans="2:7" ht="27.6" customHeight="1" x14ac:dyDescent="0.25">
      <c r="B65" s="8" t="s">
        <v>96</v>
      </c>
      <c r="C65" s="9" t="s">
        <v>120</v>
      </c>
      <c r="D65" s="9" t="s">
        <v>111</v>
      </c>
      <c r="E65" s="9" t="s">
        <v>121</v>
      </c>
      <c r="F65" s="10" t="s">
        <v>97</v>
      </c>
      <c r="G65" s="21">
        <v>142000000</v>
      </c>
    </row>
    <row r="66" spans="2:7" ht="27.6" customHeight="1" x14ac:dyDescent="0.25">
      <c r="B66" s="8" t="s">
        <v>98</v>
      </c>
      <c r="C66" s="9" t="s">
        <v>120</v>
      </c>
      <c r="D66" s="9" t="s">
        <v>111</v>
      </c>
      <c r="E66" s="9" t="s">
        <v>121</v>
      </c>
      <c r="F66" s="10" t="s">
        <v>99</v>
      </c>
      <c r="G66" s="21">
        <v>125000000</v>
      </c>
    </row>
    <row r="67" spans="2:7" s="14" customFormat="1" ht="18.75" customHeight="1" x14ac:dyDescent="0.3">
      <c r="B67" s="5" t="s">
        <v>136</v>
      </c>
      <c r="C67" s="6"/>
      <c r="D67" s="72" t="s">
        <v>137</v>
      </c>
      <c r="E67" s="73"/>
      <c r="F67" s="74"/>
      <c r="G67" s="32">
        <f>+G68</f>
        <v>262000000</v>
      </c>
    </row>
    <row r="68" spans="2:7" s="14" customFormat="1" ht="18.75" customHeight="1" x14ac:dyDescent="0.3">
      <c r="B68" s="8" t="s">
        <v>100</v>
      </c>
      <c r="C68" s="9" t="s">
        <v>120</v>
      </c>
      <c r="D68" s="9" t="s">
        <v>111</v>
      </c>
      <c r="E68" s="9" t="s">
        <v>121</v>
      </c>
      <c r="F68" s="10" t="s">
        <v>101</v>
      </c>
      <c r="G68" s="21">
        <v>262000000</v>
      </c>
    </row>
    <row r="69" spans="2:7" s="14" customFormat="1" ht="18.75" customHeight="1" x14ac:dyDescent="0.3">
      <c r="B69" s="12" t="s">
        <v>95</v>
      </c>
      <c r="C69" s="13"/>
      <c r="D69" s="12" t="s">
        <v>138</v>
      </c>
      <c r="E69" s="12"/>
      <c r="F69" s="22"/>
      <c r="G69" s="31">
        <f>+G64+G67</f>
        <v>529000000</v>
      </c>
    </row>
    <row r="70" spans="2:7" s="19" customFormat="1" ht="12.75" customHeight="1" x14ac:dyDescent="0.25">
      <c r="B70" s="15"/>
      <c r="C70" s="16"/>
      <c r="D70" s="15"/>
      <c r="E70" s="15"/>
      <c r="F70" s="17"/>
      <c r="G70" s="21"/>
    </row>
    <row r="71" spans="2:7" s="14" customFormat="1" ht="18.75" customHeight="1" x14ac:dyDescent="0.3">
      <c r="B71" s="5" t="s">
        <v>139</v>
      </c>
      <c r="C71" s="6"/>
      <c r="D71" s="67" t="s">
        <v>140</v>
      </c>
      <c r="E71" s="67"/>
      <c r="F71" s="67"/>
      <c r="G71" s="32">
        <f>+G72</f>
        <v>16000000</v>
      </c>
    </row>
    <row r="72" spans="2:7" ht="18.75" customHeight="1" x14ac:dyDescent="0.25">
      <c r="B72" s="8" t="s">
        <v>103</v>
      </c>
      <c r="C72" s="9" t="s">
        <v>120</v>
      </c>
      <c r="D72" s="9" t="s">
        <v>111</v>
      </c>
      <c r="E72" s="9" t="s">
        <v>121</v>
      </c>
      <c r="F72" s="10" t="s">
        <v>104</v>
      </c>
      <c r="G72" s="21">
        <v>16000000</v>
      </c>
    </row>
    <row r="73" spans="2:7" s="19" customFormat="1" ht="18.75" customHeight="1" x14ac:dyDescent="0.25">
      <c r="B73" s="5" t="s">
        <v>141</v>
      </c>
      <c r="C73" s="5"/>
      <c r="D73" s="5" t="s">
        <v>142</v>
      </c>
      <c r="E73" s="5"/>
      <c r="F73" s="5"/>
      <c r="G73" s="32">
        <f>+G74</f>
        <v>272000000</v>
      </c>
    </row>
    <row r="74" spans="2:7" s="19" customFormat="1" ht="18.75" customHeight="1" x14ac:dyDescent="0.25">
      <c r="B74" s="8" t="s">
        <v>105</v>
      </c>
      <c r="C74" s="9" t="s">
        <v>120</v>
      </c>
      <c r="D74" s="34">
        <v>11</v>
      </c>
      <c r="E74" s="9" t="s">
        <v>143</v>
      </c>
      <c r="F74" s="8" t="s">
        <v>106</v>
      </c>
      <c r="G74" s="21">
        <v>272000000</v>
      </c>
    </row>
    <row r="75" spans="2:7" s="19" customFormat="1" ht="18.75" hidden="1" customHeight="1" x14ac:dyDescent="0.25">
      <c r="B75" s="8" t="s">
        <v>107</v>
      </c>
      <c r="C75" s="9" t="s">
        <v>120</v>
      </c>
      <c r="D75" s="9" t="s">
        <v>111</v>
      </c>
      <c r="E75" s="9" t="s">
        <v>121</v>
      </c>
      <c r="F75" s="10" t="s">
        <v>108</v>
      </c>
      <c r="G75" s="21">
        <v>0</v>
      </c>
    </row>
    <row r="76" spans="2:7" s="19" customFormat="1" ht="18.75" hidden="1" customHeight="1" x14ac:dyDescent="0.25">
      <c r="B76" s="8" t="s">
        <v>109</v>
      </c>
      <c r="C76" s="9" t="s">
        <v>120</v>
      </c>
      <c r="D76" s="9" t="s">
        <v>111</v>
      </c>
      <c r="E76" s="9" t="s">
        <v>121</v>
      </c>
      <c r="F76" s="10" t="s">
        <v>110</v>
      </c>
      <c r="G76" s="21">
        <v>0</v>
      </c>
    </row>
    <row r="77" spans="2:7" s="14" customFormat="1" ht="18.75" customHeight="1" x14ac:dyDescent="0.3">
      <c r="B77" s="23" t="s">
        <v>144</v>
      </c>
      <c r="C77" s="23"/>
      <c r="D77" s="5" t="s">
        <v>145</v>
      </c>
      <c r="E77" s="23"/>
      <c r="F77" s="24"/>
      <c r="G77" s="32">
        <f>+SUM(G78:G79)</f>
        <v>54000000</v>
      </c>
    </row>
    <row r="78" spans="2:7" ht="18.75" customHeight="1" x14ac:dyDescent="0.25">
      <c r="B78" s="8" t="s">
        <v>107</v>
      </c>
      <c r="C78" s="9" t="s">
        <v>120</v>
      </c>
      <c r="D78" s="9" t="s">
        <v>111</v>
      </c>
      <c r="E78" s="9" t="s">
        <v>121</v>
      </c>
      <c r="F78" s="10" t="s">
        <v>108</v>
      </c>
      <c r="G78" s="21">
        <v>4000000</v>
      </c>
    </row>
    <row r="79" spans="2:7" ht="18.75" customHeight="1" x14ac:dyDescent="0.25">
      <c r="B79" s="8" t="s">
        <v>109</v>
      </c>
      <c r="C79" s="9" t="s">
        <v>120</v>
      </c>
      <c r="D79" s="9" t="s">
        <v>111</v>
      </c>
      <c r="E79" s="9" t="s">
        <v>121</v>
      </c>
      <c r="F79" s="10" t="s">
        <v>110</v>
      </c>
      <c r="G79" s="21">
        <v>50000000</v>
      </c>
    </row>
    <row r="80" spans="2:7" s="25" customFormat="1" ht="29.25" customHeight="1" x14ac:dyDescent="0.25">
      <c r="B80" s="12" t="s">
        <v>102</v>
      </c>
      <c r="C80" s="12"/>
      <c r="D80" s="68" t="s">
        <v>146</v>
      </c>
      <c r="E80" s="68"/>
      <c r="F80" s="68"/>
      <c r="G80" s="33">
        <f>+G71+G73+G77</f>
        <v>342000000</v>
      </c>
    </row>
    <row r="81" spans="2:7" s="19" customFormat="1" ht="12" customHeight="1" x14ac:dyDescent="0.25">
      <c r="B81" s="26"/>
      <c r="C81" s="26"/>
      <c r="D81" s="26"/>
      <c r="E81" s="26"/>
      <c r="F81" s="27"/>
      <c r="G81" s="21"/>
    </row>
    <row r="82" spans="2:7" s="28" customFormat="1" ht="26.25" customHeight="1" x14ac:dyDescent="0.25">
      <c r="B82" s="69" t="s">
        <v>152</v>
      </c>
      <c r="C82" s="69"/>
      <c r="D82" s="69"/>
      <c r="E82" s="69"/>
      <c r="F82" s="69"/>
      <c r="G82" s="33">
        <f>+G29+G62+G69+G80</f>
        <v>71193000000</v>
      </c>
    </row>
    <row r="83" spans="2:7" ht="21" customHeight="1" x14ac:dyDescent="0.25"/>
    <row r="84" spans="2:7" ht="19.899999999999999" customHeight="1" x14ac:dyDescent="0.25"/>
    <row r="85" spans="2:7" ht="19.899999999999999" customHeight="1" x14ac:dyDescent="0.25"/>
    <row r="86" spans="2:7" ht="19.899999999999999" customHeight="1" x14ac:dyDescent="0.25"/>
    <row r="87" spans="2:7" ht="19.899999999999999" customHeight="1" x14ac:dyDescent="0.25"/>
    <row r="88" spans="2:7" ht="19.899999999999999" customHeight="1" x14ac:dyDescent="0.25"/>
    <row r="89" spans="2:7" ht="19.899999999999999" customHeight="1" x14ac:dyDescent="0.25"/>
    <row r="90" spans="2:7" ht="19.899999999999999" customHeight="1" x14ac:dyDescent="0.25"/>
    <row r="91" spans="2:7" ht="19.899999999999999" customHeight="1" x14ac:dyDescent="0.25"/>
    <row r="92" spans="2:7" ht="19.899999999999999" customHeight="1" x14ac:dyDescent="0.25"/>
    <row r="93" spans="2:7" ht="19.899999999999999" customHeight="1" x14ac:dyDescent="0.25"/>
    <row r="94" spans="2:7" ht="19.899999999999999" customHeight="1" x14ac:dyDescent="0.25"/>
    <row r="95" spans="2:7" ht="19.899999999999999" customHeight="1" x14ac:dyDescent="0.25"/>
    <row r="96" spans="2:7" ht="19.899999999999999" customHeight="1" x14ac:dyDescent="0.25"/>
    <row r="97" ht="19.899999999999999" customHeight="1" x14ac:dyDescent="0.25"/>
    <row r="98" ht="19.899999999999999" customHeight="1" x14ac:dyDescent="0.25"/>
    <row r="99" ht="19.899999999999999" customHeight="1" x14ac:dyDescent="0.25"/>
    <row r="100" ht="19.899999999999999" customHeight="1" x14ac:dyDescent="0.25"/>
    <row r="101" ht="19.899999999999999" customHeight="1" x14ac:dyDescent="0.25"/>
    <row r="102" ht="19.899999999999999" customHeight="1" x14ac:dyDescent="0.25"/>
    <row r="103" ht="19.899999999999999" customHeight="1" x14ac:dyDescent="0.25"/>
    <row r="104" ht="19.899999999999999" customHeight="1" x14ac:dyDescent="0.25"/>
    <row r="105" ht="19.899999999999999" customHeight="1" x14ac:dyDescent="0.25"/>
    <row r="106" ht="19.899999999999999" customHeight="1" x14ac:dyDescent="0.25"/>
    <row r="107" ht="19.899999999999999" customHeight="1" x14ac:dyDescent="0.25"/>
    <row r="108" ht="19.899999999999999" customHeight="1" x14ac:dyDescent="0.25"/>
    <row r="109" ht="19.899999999999999" customHeight="1" x14ac:dyDescent="0.25"/>
    <row r="110" ht="19.899999999999999" customHeight="1" x14ac:dyDescent="0.25"/>
    <row r="111" ht="19.899999999999999" customHeight="1" x14ac:dyDescent="0.25"/>
    <row r="112" ht="19.899999999999999" customHeight="1" x14ac:dyDescent="0.25"/>
    <row r="113" ht="19.899999999999999" customHeight="1" x14ac:dyDescent="0.25"/>
    <row r="114" ht="19.899999999999999" customHeight="1" x14ac:dyDescent="0.25"/>
    <row r="115" ht="19.899999999999999" customHeight="1" x14ac:dyDescent="0.25"/>
    <row r="116" ht="19.899999999999999" customHeight="1" x14ac:dyDescent="0.25"/>
    <row r="117" ht="19.899999999999999" customHeight="1" x14ac:dyDescent="0.25"/>
    <row r="118" ht="19.899999999999999" customHeight="1" x14ac:dyDescent="0.25"/>
    <row r="119" ht="19.899999999999999" customHeight="1" x14ac:dyDescent="0.25"/>
    <row r="120" ht="19.899999999999999" customHeight="1" x14ac:dyDescent="0.25"/>
    <row r="121" ht="19.899999999999999" customHeight="1" x14ac:dyDescent="0.25"/>
    <row r="122" ht="19.899999999999999" customHeight="1" x14ac:dyDescent="0.25"/>
    <row r="123" ht="19.899999999999999" customHeight="1" x14ac:dyDescent="0.25"/>
    <row r="124" ht="19.899999999999999" customHeight="1" x14ac:dyDescent="0.25"/>
    <row r="125" ht="19.899999999999999" customHeight="1" x14ac:dyDescent="0.25"/>
    <row r="126" ht="19.899999999999999" customHeight="1" x14ac:dyDescent="0.25"/>
    <row r="127" ht="19.899999999999999" customHeight="1" x14ac:dyDescent="0.25"/>
    <row r="128" ht="19.899999999999999" customHeight="1" x14ac:dyDescent="0.25"/>
    <row r="129" ht="19.899999999999999" customHeight="1" x14ac:dyDescent="0.25"/>
    <row r="130" ht="19.899999999999999" customHeight="1" x14ac:dyDescent="0.25"/>
    <row r="131" ht="19.899999999999999" customHeight="1" x14ac:dyDescent="0.25"/>
    <row r="132" ht="19.899999999999999" customHeight="1" x14ac:dyDescent="0.25"/>
    <row r="133" ht="19.899999999999999" customHeight="1" x14ac:dyDescent="0.25"/>
    <row r="134" ht="19.899999999999999" customHeight="1" x14ac:dyDescent="0.25"/>
    <row r="135" ht="19.899999999999999" customHeight="1" x14ac:dyDescent="0.25"/>
  </sheetData>
  <sheetProtection algorithmName="SHA-512" hashValue="B2pgGUTtySo15RrkiUbtAGcn0t3XzpRsvIl4+Ch2tx47kqbQwcNk8IaJko+O9DYye4ELRQSf0yYHI50nPbHk4A==" saltValue="zhRom12nnlEVIyOjTcL83Q==" spinCount="100000" sheet="1" objects="1" scenarios="1"/>
  <mergeCells count="9">
    <mergeCell ref="D71:F71"/>
    <mergeCell ref="D80:F80"/>
    <mergeCell ref="B82:F82"/>
    <mergeCell ref="B2:G2"/>
    <mergeCell ref="D4:F4"/>
    <mergeCell ref="D14:F14"/>
    <mergeCell ref="D22:F22"/>
    <mergeCell ref="D29:F29"/>
    <mergeCell ref="D67:F67"/>
  </mergeCells>
  <pageMargins left="0.59055118110236227" right="0.59055118110236227" top="0.74803149606299213" bottom="0.74803149606299213" header="0.31496062992125984" footer="0.31496062992125984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D67C-2FA0-491D-A3AF-C28A36BE4C6E}">
  <sheetPr>
    <pageSetUpPr fitToPage="1"/>
  </sheetPr>
  <dimension ref="A1:C35"/>
  <sheetViews>
    <sheetView tabSelected="1" zoomScale="106" zoomScaleNormal="106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2.75" x14ac:dyDescent="0.25"/>
  <cols>
    <col min="1" max="1" width="41.5703125" style="53" customWidth="1"/>
    <col min="2" max="2" width="65.28515625" style="53" customWidth="1"/>
    <col min="3" max="3" width="24.7109375" style="53" bestFit="1" customWidth="1"/>
    <col min="4" max="4" width="19.85546875" style="36" customWidth="1"/>
    <col min="5" max="16384" width="11.5703125" style="36"/>
  </cols>
  <sheetData>
    <row r="1" spans="1:3" s="35" customFormat="1" ht="13.5" thickBot="1" x14ac:dyDescent="0.3">
      <c r="A1" s="37"/>
      <c r="B1" s="37"/>
      <c r="C1" s="37"/>
    </row>
    <row r="2" spans="1:3" ht="12.75" customHeight="1" x14ac:dyDescent="0.25">
      <c r="A2" s="75" t="s">
        <v>153</v>
      </c>
      <c r="B2" s="76"/>
      <c r="C2" s="77"/>
    </row>
    <row r="3" spans="1:3" ht="13.5" customHeight="1" thickBot="1" x14ac:dyDescent="0.3">
      <c r="A3" s="78"/>
      <c r="B3" s="79"/>
      <c r="C3" s="80"/>
    </row>
    <row r="4" spans="1:3" ht="18" customHeight="1" thickBot="1" x14ac:dyDescent="0.3">
      <c r="A4" s="38" t="s">
        <v>154</v>
      </c>
      <c r="B4" s="39" t="s">
        <v>112</v>
      </c>
      <c r="C4" s="40" t="s">
        <v>155</v>
      </c>
    </row>
    <row r="5" spans="1:3" ht="48.6" customHeight="1" x14ac:dyDescent="0.25">
      <c r="A5" s="41" t="s">
        <v>156</v>
      </c>
      <c r="B5" s="42" t="s">
        <v>157</v>
      </c>
      <c r="C5" s="43">
        <f>SUM(C8+C9)</f>
        <v>60308579275</v>
      </c>
    </row>
    <row r="6" spans="1:3" ht="72" customHeight="1" x14ac:dyDescent="0.25">
      <c r="A6" s="44" t="s">
        <v>158</v>
      </c>
      <c r="B6" s="45" t="s">
        <v>159</v>
      </c>
      <c r="C6" s="46"/>
    </row>
    <row r="7" spans="1:3" ht="31.5" customHeight="1" x14ac:dyDescent="0.25">
      <c r="A7" s="47" t="s">
        <v>160</v>
      </c>
      <c r="B7" s="48" t="s">
        <v>161</v>
      </c>
      <c r="C7" s="49"/>
    </row>
    <row r="8" spans="1:3" ht="72" customHeight="1" x14ac:dyDescent="0.25">
      <c r="A8" s="50" t="s">
        <v>162</v>
      </c>
      <c r="B8" s="51" t="s">
        <v>163</v>
      </c>
      <c r="C8" s="52">
        <v>45320191317</v>
      </c>
    </row>
    <row r="9" spans="1:3" ht="72" customHeight="1" x14ac:dyDescent="0.25">
      <c r="A9" s="50" t="s">
        <v>164</v>
      </c>
      <c r="B9" s="51" t="s">
        <v>163</v>
      </c>
      <c r="C9" s="52">
        <v>14988387958</v>
      </c>
    </row>
    <row r="10" spans="1:3" ht="13.5" thickBot="1" x14ac:dyDescent="0.3">
      <c r="A10" s="44"/>
      <c r="B10" s="45"/>
      <c r="C10" s="46"/>
    </row>
    <row r="11" spans="1:3" ht="50.25" customHeight="1" x14ac:dyDescent="0.25">
      <c r="A11" s="41" t="s">
        <v>165</v>
      </c>
      <c r="B11" s="42" t="s">
        <v>166</v>
      </c>
      <c r="C11" s="43">
        <f>+C14+C17</f>
        <v>1500000000</v>
      </c>
    </row>
    <row r="12" spans="1:3" ht="38.25" x14ac:dyDescent="0.25">
      <c r="A12" s="44" t="s">
        <v>167</v>
      </c>
      <c r="B12" s="45" t="s">
        <v>159</v>
      </c>
      <c r="C12" s="46"/>
    </row>
    <row r="13" spans="1:3" ht="25.5" customHeight="1" x14ac:dyDescent="0.25">
      <c r="A13" s="47" t="s">
        <v>168</v>
      </c>
      <c r="B13" s="48" t="s">
        <v>169</v>
      </c>
      <c r="C13" s="49"/>
    </row>
    <row r="14" spans="1:3" ht="44.25" customHeight="1" x14ac:dyDescent="0.25">
      <c r="A14" s="50" t="s">
        <v>170</v>
      </c>
      <c r="B14" s="51" t="s">
        <v>171</v>
      </c>
      <c r="C14" s="52">
        <f>'[1] DIPRO 2026 '!C8</f>
        <v>873623757</v>
      </c>
    </row>
    <row r="15" spans="1:3" x14ac:dyDescent="0.25">
      <c r="A15" s="44"/>
      <c r="B15" s="45"/>
      <c r="C15" s="46"/>
    </row>
    <row r="16" spans="1:3" ht="24" customHeight="1" x14ac:dyDescent="0.25">
      <c r="A16" s="47" t="s">
        <v>172</v>
      </c>
      <c r="B16" s="48" t="s">
        <v>173</v>
      </c>
      <c r="C16" s="49"/>
    </row>
    <row r="17" spans="1:3" ht="42" customHeight="1" x14ac:dyDescent="0.25">
      <c r="A17" s="50" t="s">
        <v>174</v>
      </c>
      <c r="B17" s="51" t="s">
        <v>175</v>
      </c>
      <c r="C17" s="52">
        <f>'[1] DIPRO 2026 '!C11</f>
        <v>626376243</v>
      </c>
    </row>
    <row r="18" spans="1:3" ht="13.5" thickBot="1" x14ac:dyDescent="0.3">
      <c r="C18" s="54"/>
    </row>
    <row r="19" spans="1:3" ht="51" x14ac:dyDescent="0.25">
      <c r="A19" s="41" t="s">
        <v>176</v>
      </c>
      <c r="B19" s="42" t="s">
        <v>177</v>
      </c>
      <c r="C19" s="43">
        <f>+C22+C25</f>
        <v>5000000000</v>
      </c>
    </row>
    <row r="20" spans="1:3" ht="38.25" x14ac:dyDescent="0.25">
      <c r="A20" s="44" t="s">
        <v>178</v>
      </c>
      <c r="B20" s="45" t="s">
        <v>179</v>
      </c>
      <c r="C20" s="46"/>
    </row>
    <row r="21" spans="1:3" ht="25.5" x14ac:dyDescent="0.25">
      <c r="A21" s="47" t="s">
        <v>180</v>
      </c>
      <c r="B21" s="48" t="s">
        <v>181</v>
      </c>
      <c r="C21" s="49"/>
    </row>
    <row r="22" spans="1:3" ht="63.75" x14ac:dyDescent="0.25">
      <c r="A22" s="50" t="s">
        <v>182</v>
      </c>
      <c r="B22" s="51" t="s">
        <v>183</v>
      </c>
      <c r="C22" s="52">
        <f>'[1] DPGI 2026'!C9</f>
        <v>1324000000</v>
      </c>
    </row>
    <row r="23" spans="1:3" x14ac:dyDescent="0.25">
      <c r="A23" s="44"/>
      <c r="B23" s="45"/>
      <c r="C23" s="46"/>
    </row>
    <row r="24" spans="1:3" ht="17.25" customHeight="1" x14ac:dyDescent="0.25">
      <c r="A24" s="47" t="s">
        <v>184</v>
      </c>
      <c r="B24" s="48" t="s">
        <v>185</v>
      </c>
      <c r="C24" s="49"/>
    </row>
    <row r="25" spans="1:3" ht="51.75" thickBot="1" x14ac:dyDescent="0.3">
      <c r="A25" s="55" t="s">
        <v>186</v>
      </c>
      <c r="B25" s="56" t="s">
        <v>187</v>
      </c>
      <c r="C25" s="57">
        <f>'[1] DPGI 2026'!C12</f>
        <v>3676000000</v>
      </c>
    </row>
    <row r="26" spans="1:3" ht="17.25" thickBot="1" x14ac:dyDescent="0.3">
      <c r="A26" s="58"/>
      <c r="B26" s="59"/>
      <c r="C26" s="60"/>
    </row>
    <row r="27" spans="1:3" ht="38.25" x14ac:dyDescent="0.25">
      <c r="A27" s="41" t="s">
        <v>188</v>
      </c>
      <c r="B27" s="42" t="s">
        <v>189</v>
      </c>
      <c r="C27" s="43">
        <f>+C30+C33</f>
        <v>1500000000</v>
      </c>
    </row>
    <row r="28" spans="1:3" ht="25.5" customHeight="1" x14ac:dyDescent="0.25">
      <c r="A28" s="44" t="s">
        <v>190</v>
      </c>
      <c r="B28" s="45" t="s">
        <v>191</v>
      </c>
      <c r="C28" s="61"/>
    </row>
    <row r="29" spans="1:3" ht="24.75" customHeight="1" x14ac:dyDescent="0.25">
      <c r="A29" s="47" t="s">
        <v>192</v>
      </c>
      <c r="B29" s="48" t="s">
        <v>193</v>
      </c>
      <c r="C29" s="49"/>
    </row>
    <row r="30" spans="1:3" ht="51" x14ac:dyDescent="0.25">
      <c r="A30" s="50" t="s">
        <v>194</v>
      </c>
      <c r="B30" s="51" t="s">
        <v>195</v>
      </c>
      <c r="C30" s="52">
        <f>'[1]OTI 2026'!C9</f>
        <v>20000000</v>
      </c>
    </row>
    <row r="31" spans="1:3" ht="16.5" x14ac:dyDescent="0.25">
      <c r="A31" s="62"/>
      <c r="B31" s="45"/>
      <c r="C31" s="46"/>
    </row>
    <row r="32" spans="1:3" ht="20.25" customHeight="1" x14ac:dyDescent="0.25">
      <c r="A32" s="47" t="s">
        <v>196</v>
      </c>
      <c r="B32" s="48" t="s">
        <v>197</v>
      </c>
      <c r="C32" s="49"/>
    </row>
    <row r="33" spans="1:3" ht="51.75" thickBot="1" x14ac:dyDescent="0.3">
      <c r="A33" s="63" t="s">
        <v>198</v>
      </c>
      <c r="B33" s="64" t="s">
        <v>199</v>
      </c>
      <c r="C33" s="57">
        <f>'[1]OTI 2026'!C12</f>
        <v>1480000000</v>
      </c>
    </row>
    <row r="34" spans="1:3" ht="13.5" thickBot="1" x14ac:dyDescent="0.3"/>
    <row r="35" spans="1:3" ht="29.25" customHeight="1" thickBot="1" x14ac:dyDescent="0.3">
      <c r="A35" s="81" t="s">
        <v>200</v>
      </c>
      <c r="B35" s="82"/>
      <c r="C35" s="65">
        <f>+C5+C11+C19+C27</f>
        <v>68308579275</v>
      </c>
    </row>
  </sheetData>
  <sheetProtection algorithmName="SHA-512" hashValue="W/LBQFmJEGVA0z/1TyChnAA7W5DTi4mMqszVemLEb6Iigi5eiZDsYtDUcviYezkxnabnkC30Tbqfn2uYs7bY8g==" saltValue="3wX5ZNKeMGcXrfwZ00FtRg==" spinCount="100000" sheet="1" objects="1" scenarios="1"/>
  <mergeCells count="2">
    <mergeCell ref="A2:C3"/>
    <mergeCell ref="A35:B35"/>
  </mergeCells>
  <printOptions horizontalCentered="1"/>
  <pageMargins left="0.11811023622047245" right="0.11811023622047245" top="0.74803149606299213" bottom="0.74803149606299213" header="0.31496062992125984" footer="0.31496062992125984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A928CB5E7DC941BE3B9E696F1D97D7" ma:contentTypeVersion="16" ma:contentTypeDescription="Crear nuevo documento." ma:contentTypeScope="" ma:versionID="68ea1670f45857e92e4c08d57a3329f9">
  <xsd:schema xmlns:xsd="http://www.w3.org/2001/XMLSchema" xmlns:xs="http://www.w3.org/2001/XMLSchema" xmlns:p="http://schemas.microsoft.com/office/2006/metadata/properties" xmlns:ns3="45fbbf7f-edcb-42f1-bccb-67648cd9523f" xmlns:ns4="7dc140dd-1351-4638-86bb-31b50047cad1" targetNamespace="http://schemas.microsoft.com/office/2006/metadata/properties" ma:root="true" ma:fieldsID="177db58fee015618012dae8f759ae47f" ns3:_="" ns4:_="">
    <xsd:import namespace="45fbbf7f-edcb-42f1-bccb-67648cd9523f"/>
    <xsd:import namespace="7dc140dd-1351-4638-86bb-31b50047ca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bbf7f-edcb-42f1-bccb-67648cd95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140dd-1351-4638-86bb-31b50047c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fbbf7f-edcb-42f1-bccb-67648cd952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E158C-0068-4718-9BEC-68D9D1A55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fbbf7f-edcb-42f1-bccb-67648cd9523f"/>
    <ds:schemaRef ds:uri="7dc140dd-1351-4638-86bb-31b50047c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14394-5BED-4087-8E22-55AF585042A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5fbbf7f-edcb-42f1-bccb-67648cd9523f"/>
    <ds:schemaRef ds:uri="http://purl.org/dc/terms/"/>
    <ds:schemaRef ds:uri="7dc140dd-1351-4638-86bb-31b50047cad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7F2BA8-BBF5-4BCD-A58E-A2E14A6D1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Desagregacion Funcionamien 2026</vt:lpstr>
      <vt:lpstr>Desagregacion Inversion 2026</vt:lpstr>
      <vt:lpstr>'Desagregacion Inversion 2026'!Área_de_impresión</vt:lpstr>
      <vt:lpstr>'Desagregacion Funcionamien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Estiven Patiño Barrera</dc:creator>
  <cp:lastModifiedBy>German Elias Romero Cruz</cp:lastModifiedBy>
  <cp:lastPrinted>2026-01-03T01:32:45Z</cp:lastPrinted>
  <dcterms:created xsi:type="dcterms:W3CDTF">2025-01-02T14:56:02Z</dcterms:created>
  <dcterms:modified xsi:type="dcterms:W3CDTF">2026-03-02T19:45:45Z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0x010100AEA928CB5E7DC941BE3B9E696F1D97D7</vt:lpwstr>
  </property>
</Properties>
</file>