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marte.honos.col\GIT_FIN\26\APOYO FINANCIERO\AUSTERIDAD DEL GASTO\2_Seguimientos_trimestrales\1_Ene_Mar\"/>
    </mc:Choice>
  </mc:AlternateContent>
  <xr:revisionPtr revIDLastSave="0" documentId="13_ncr:1_{BBB0C34F-304E-4A6D-9419-B92E25953B34}" xr6:coauthVersionLast="47" xr6:coauthVersionMax="47" xr10:uidLastSave="{00000000-0000-0000-0000-000000000000}"/>
  <bookViews>
    <workbookView xWindow="-108" yWindow="-108" windowWidth="23256" windowHeight="12456" xr2:uid="{955442F6-A50D-4DCD-85A5-DDEC115AAD20}"/>
  </bookViews>
  <sheets>
    <sheet name="PlanAusteridad 2026" sheetId="1" r:id="rId1"/>
  </sheets>
  <definedNames>
    <definedName name="_xlnm._FilterDatabase" localSheetId="0" hidden="1">'PlanAusteridad 2026'!$B$21:$V$42</definedName>
    <definedName name="_xlnm.Print_Area" localSheetId="0">'PlanAusteridad 2026'!$B$18:$N$34</definedName>
    <definedName name="producto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Q34" i="1" l="1"/>
  <c r="Q32" i="1"/>
  <c r="Q31" i="1"/>
  <c r="Q30" i="1"/>
  <c r="Q29" i="1"/>
  <c r="Q27" i="1"/>
  <c r="Q26" i="1"/>
  <c r="Q25" i="1"/>
  <c r="Q24" i="1"/>
  <c r="Q23" i="1"/>
  <c r="Q22" i="1"/>
  <c r="V34" i="1"/>
  <c r="U34" i="1"/>
  <c r="U33" i="1"/>
  <c r="V32" i="1"/>
  <c r="U32" i="1"/>
  <c r="U31" i="1"/>
  <c r="V30" i="1"/>
  <c r="U30" i="1"/>
  <c r="V29" i="1"/>
  <c r="U29" i="1"/>
  <c r="V28" i="1"/>
  <c r="U28" i="1"/>
  <c r="V27" i="1"/>
  <c r="U27" i="1"/>
  <c r="V26" i="1"/>
  <c r="U26" i="1"/>
  <c r="V25" i="1"/>
  <c r="U25" i="1"/>
  <c r="V24" i="1"/>
  <c r="U24" i="1"/>
  <c r="V23" i="1"/>
  <c r="U23" i="1"/>
  <c r="V22" i="1"/>
  <c r="U22" i="1"/>
  <c r="T42" i="1"/>
  <c r="S42" i="1"/>
  <c r="P42" i="1"/>
  <c r="O42" i="1"/>
  <c r="Q42" i="1" s="1"/>
  <c r="L42" i="1"/>
  <c r="N42" i="1" s="1"/>
  <c r="K42" i="1"/>
  <c r="M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tc={716B7B2E-A3AA-43FC-B829-5DC546053F5B}</author>
  </authors>
  <commentList>
    <comment ref="E21" authorId="0" shapeId="0" xr:uid="{716B7B2E-A3AA-43FC-B829-5DC546053F5B}">
      <text>
        <t>[Comentario encadenado]
Su versión de Excel le permite leer este comentario encadenado; sin embargo, las ediciones que se apliquen se quitarán si el archivo se abre en una versión más reciente de Excel. Más información: https://go.microsoft.com/fwlink/?linkid=870924
Comentario:
    Columna con información igual a la columna N</t>
      </text>
    </comment>
  </commentList>
</comments>
</file>

<file path=xl/sharedStrings.xml><?xml version="1.0" encoding="utf-8"?>
<sst xmlns="http://schemas.openxmlformats.org/spreadsheetml/2006/main" count="155" uniqueCount="139">
  <si>
    <t>SEGUIMIENTO AL PLAN INTERNO DE AUSTERIDAD DEL GASTO PÚBLICO - ART</t>
  </si>
  <si>
    <t xml:space="preserve">Código: </t>
  </si>
  <si>
    <t>GESTIÓN FINANCIERA</t>
  </si>
  <si>
    <t xml:space="preserve">Versión: </t>
  </si>
  <si>
    <t>Secretaría General-GIT de Financiera</t>
  </si>
  <si>
    <t xml:space="preserve">Fecha de publicación: </t>
  </si>
  <si>
    <t>NOMBRE DEL DOCUMENTO</t>
  </si>
  <si>
    <t>PLAN INTERNO DE AUSTERIDAD DEL GASTO PÚBLICO DE LA AGENCIA DE RENOVACIÓN DEL TERRITORIO</t>
  </si>
  <si>
    <t>VIGENCIA</t>
  </si>
  <si>
    <t>OBJETIVO</t>
  </si>
  <si>
    <t>Implementar las acciones necesarias para incentivar el ahorro y disminuir los gastos generados por la entidad en coherencia con las prioridades del gobierno nacional y la normativa aplicable.</t>
  </si>
  <si>
    <t>MARCO NORMATIVO</t>
  </si>
  <si>
    <t>A partir de lo dispuesto en el siguiente marco normativo:
• Ley 2155 de 2021 por medio del cual se expide la ley de inversión social y se dictan otras Disposiciones.
• Decreto 1068 de 2015 por medio del cual se expide el Decreto Único Reglamentario del Sector Hacienda y Crédito Público.
• Decreto 0199 del 20 de febrero de 2024 expedido por el Ministerio de Hacienda y Crédito Público, conforme lo indicado en el artículo 19 de la Ley 2155 de 2021.
• Decreto de liquidación del Presupuesto General de la Nación.
• Directiva Presidencial No 04 de 2012 por la cual se dictan disposiciones de Eficiencia Administrativa y lineamientos de Cero Papel en la Administración Pública.
• Directiva Presidencial No 02 de 2015 por el cual se establecen lineamientos de Buenas Prácticas para el ahorro de Energía y Agua.
• Directiva Presidencial No 13 del 20 de diciembre de 2024 - Directrices generales para la construcción del Plan de Austeridad del Gasto para la vigencia fiscal 2025
• Circulares Externas del Ministerio de Hacienda sobre el asunto.</t>
  </si>
  <si>
    <t>RESPONSABLE DEL PLAN</t>
  </si>
  <si>
    <t xml:space="preserve">Secretaría General </t>
  </si>
  <si>
    <t>ALCANCE</t>
  </si>
  <si>
    <t>Las acciones definidas en el presente plan son de estricto cumplimiento por todos los servidores públicos y contratistas de la ART en el desarrollo de sus funciones y actividades.</t>
  </si>
  <si>
    <t>PUBLICACIÓN</t>
  </si>
  <si>
    <t>El Plan Interno de Austeridad deberá ser aprobado por la Secretaria General y publicado en la página web de la entidad durante el primer trimestre de la vigencia.</t>
  </si>
  <si>
    <t>MONITOREO</t>
  </si>
  <si>
    <t>Los responsables de ejecutar las actividades descritas en el presente plan realizarán monitoreo trimestral al cumplimiento de las mismas,  el cual reportarán a la Secretaría General para su revisión y consolidación.</t>
  </si>
  <si>
    <t xml:space="preserve">SEGUIMIENTO </t>
  </si>
  <si>
    <t>La Oficina de Control Interno verificará el cumplimiento de las disposiciones contenidas en el Decreto de austeridad del gasto y presentará un informe trimestral al Representante legal de la Entidad de conformidad con lo establecido en el Art. 1 del Decreto 984 del 2012.</t>
  </si>
  <si>
    <t>INFORME SEMESTRAL</t>
  </si>
  <si>
    <t xml:space="preserve">La Secretaría General semestralmente reportará el informe de austeridad del gasto al Ministerio de Haciendo conforme a los lineamientos establecidos por esta entidad y realizará su publicación en la página web. 
</t>
  </si>
  <si>
    <t xml:space="preserve">CRITERIOS DEL PLAN DE AUSTERIDAD </t>
  </si>
  <si>
    <t>META ANUAL PLAN DE AUSTERIDAD</t>
  </si>
  <si>
    <t>SEGUIMIENTO AL PLAN ANUAL DE AUSTERIDAD</t>
  </si>
  <si>
    <t>MONITOREO TRIMESTRAL</t>
  </si>
  <si>
    <t>AVANCE CUMPLIMIENTO DE META PLAN DE AUSTERIDAD</t>
  </si>
  <si>
    <t>COMPARATIVO GASTOS PERIODO MONITOREADO</t>
  </si>
  <si>
    <t>Item</t>
  </si>
  <si>
    <t>CATEGORIAS DE AUSTERIDAD</t>
  </si>
  <si>
    <t>META (DESCRIPCIÓN CUALITATIVA)</t>
  </si>
  <si>
    <t>META CUANTITATIVA DE AHORRO (%)</t>
  </si>
  <si>
    <t>FECHA DE INICIO</t>
  </si>
  <si>
    <t>FECHA FINAL</t>
  </si>
  <si>
    <t>RESPONSABLE DE EJECUCIÓN</t>
  </si>
  <si>
    <t>MEDIDAS DE AUSTERIDAD (Actividades a implementar)</t>
  </si>
  <si>
    <t>% VARIACIÓN (gasto 2026-gasto 2025)/gasto 2025</t>
  </si>
  <si>
    <t>EJECUCIÓN AL 1ER TRIMESTRE 2026 (Incluye reserva 2025)</t>
  </si>
  <si>
    <t>SALDO POR EJECUTAR VIGENCIA 2026</t>
  </si>
  <si>
    <t>% AVANCE META 2026</t>
  </si>
  <si>
    <t>AVANCE CUALITATIVO</t>
  </si>
  <si>
    <t>EJECUCIÓN AL 1ER TRIMESTRE-2025 (INCLUYE RESERVA 2024)</t>
  </si>
  <si>
    <t>EJECUCIÓN AL 1ER TRIMESTRE-2026 (INCLUYE RESERVA 2025)</t>
  </si>
  <si>
    <t>AHORRO (-) / INCREMENTO (+)</t>
  </si>
  <si>
    <r>
      <t xml:space="preserve">%VARIACIÓN 2026
</t>
    </r>
    <r>
      <rPr>
        <sz val="20"/>
        <color theme="2" tint="-0.499984740745262"/>
        <rFont val="Calibri"/>
        <family val="2"/>
        <scheme val="minor"/>
      </rPr>
      <t>(gasto 2026-gasto 2025)/gasto 2025</t>
    </r>
  </si>
  <si>
    <t>Contratación de personal para la prestación de servicios profesionales y de apoyo a la gestión.</t>
  </si>
  <si>
    <t>Mantener el valor de la contratación de prestación de servicios profesionales, con relación a la vigencia anterior.</t>
  </si>
  <si>
    <t>Todas las dependencias</t>
  </si>
  <si>
    <t>Controlar la contratación de prestación de servicios sin afectar el desarrollo de las actividades misionales que por objeto tiene la entidad.</t>
  </si>
  <si>
    <t>Durante el primer trimestre de 2026, se suscribieron 21 contratos por el rubro de funcionamiento por valor de $1.005.225.947 y de Inversión 69 contratos por valor $7.929.937.031 para un total de 90 contratos suscritos por un valor total de $8.934.622.978 los cuales se proyectan ejecutar a lo largo de la vigencia.
Al realizar la comparación con la meta anual del Plan de Austeridad vigencia 2026, se evidencia que la ejecución presupuestal alcanzada al cierre del primer trimestre del 12%, se mantiene por debajo del límite definido. En cuanto a los recursos de inversión para apoyo a la gestión, cabe anotar que, estos se encuentran debidamente enmarcados en los programas PATR y PDET que la Agencia ejecuta actualmente en cumplimiento con su misionalidad.</t>
  </si>
  <si>
    <t>Durante el primer trimestre de 2025 se suscribieron los siguientes contratos: FUNCIONAMIENTO 11 por valor de $764.153.720, INVERSIÓN 63 por valor de $7.030.250.516,27, el total de contratos suscritos sumaron $7.794.404.236,27. Así mismo, en el primer trimestre de 2026 se suscribieron FUNCIONAMIENTO: 21 por valor de $1.005.225.947 y por INVERSIÓN 69 por valor de $7.929.937.031 para un total de 90 contratos suscritos que sumaron $8.934.622.978. 
Se evidencia un incremento en el valor total y en la cantidad de contratos de prestación de servicios profesionales y de apoyo a la gestión principalmente debido a: movimiento significativo en la planta de personal, derivado de los concursos de méritos adelantados por la CNSC que conllevó a la generación de vacancias temporales y definitivas. Y de igual forma, el fortalecimiento con el propósito de garantizar la continuidad en la operación institucional, evitar afectaciones en la gestión administrativa y asegurar el adecuado cumplimiento de la misionalidad de la ART.</t>
  </si>
  <si>
    <t>Horas extras</t>
  </si>
  <si>
    <t>No superar el 7% el valor del reconocimiento de horas extras, respecto del año anterior teniendo en cuenta el aumento salarial.</t>
  </si>
  <si>
    <t>GIT Talento Humano</t>
  </si>
  <si>
    <t>Racionalizar el reconocimiento y pago de horas extras y ajustarlas a las estrictamente necesarias, verificar que exista relación entre la necesidad y la programación de las horas extras, con el fin de evitar los innecesarios reconocimientos de estas:
Horas extras vigencia 2026/ horas extras vigencia 2025.</t>
  </si>
  <si>
    <t>Las horas extras pagadas durante el primer trimestre del 2026 se encuentran proporcionales a lo proyectado para toda la vigencia.
En cuanto a la indemnización de vacaciones durante el primer trimestre de 2026 se han pagado solo producto de liquidación de funcionarios retirados en la vigencia 2025.  Para la vigencia 2026 y producto de un posible cambio de funcionarios de libre nombramiento y remoción se estima aumenten significativamente estos reconocimientos en los siguientes trimestres. Sin embargo, para el primer trimestre 2026, los dos rubros se encuentran por debajo de la ejecución media proyectada proporcionalmente.</t>
  </si>
  <si>
    <t>En cuanto a horas extras, la ART implementó controles para incurrir lo menos posible en este gasto vigilando en mayor medida la autorización de desplazamientos fuera del horario laboral de los conductores de la entidad que son a quienes actualmente se les realiza este reconocimiento de tiempo adicional. Así mismo en la indemnización de vacaciones a funcionarios retirados, se observa una disminución del 32% debido a que a pesar de que en el primer trimestre 2025 se liquidaron menos funcionarios estos fueron en su mayoría del nivel directivo y en el primer trimestre 2026 dos funcionarios mas pero solo una funcionaria de nivel directivo.</t>
  </si>
  <si>
    <t>Vacaciones e indemnizaciones</t>
  </si>
  <si>
    <t>No superar el 56,11% en el pago de indemnización de vacaciones, respecto de lo pagado en 2025 teniendo en cuenta las variables que imposibilitan ahorro en este ítem.</t>
  </si>
  <si>
    <t>En este ítem no se puede generar ahorro debido a que por el cambio de gobierno es posible se presenten retiros de directivos y asesores que ameriten el pago de indemnización por vacaciones. Sin embargo, la ART realizará la programación de vacaciones de los funcionarios activos con el fin de evitar la acumulación de periodos.</t>
  </si>
  <si>
    <t>Arrendamiento y mantenimiento de bienes inmuebles, cambio de sede y adquisición de bienes muebles e inmuebles</t>
  </si>
  <si>
    <t>Ahorrar un 6,19% en el presupuesto asignado a arrendamiento de sedes y mantenimiento de bienes inmuebles.</t>
  </si>
  <si>
    <t>GIT Administrativa</t>
  </si>
  <si>
    <t>La reducción en los costos asociados se verán reflejados en el rubro de mantenimiento de bienes inmuebles debido a que estos se realizaron en la vigencia anterior, así como una reducción en una renegociación en el canon de arrendamiento de la sede central.</t>
  </si>
  <si>
    <t>En cuanto a lo proyectado para este ítem, durante el primer trimestre se registraron los pagos de arrendamientos contemplados en las proyecciones iniciales, se incluye un pago de reserva de 2025 por valor de $17,432,000 y 3 servidores requeridos para el funcionamiento de las regionales, sin embargo, se encuentran dentro de los límites propocionales destinados para toda la vigencia 2026.</t>
  </si>
  <si>
    <t>La disminución del primer trimestre 2026 con respecto al 2025 obedece básicamente a la renegociación que se hizo en el mes de enero del canon de arrendamiento en la Sede Central, así como la no inclusión del costo de administración que no hace parte de los ítem de austeridad a pesar del incremento del IPC.</t>
  </si>
  <si>
    <t>Suministro de tiquetes y gastos de transporte de pasajeros</t>
  </si>
  <si>
    <t>En este ítem no se proyectan ahorros debido a que por temas de seguridad los desplazamientos se deben realizar vía aérea, adicionalmente por este rubro se reconocen los gastos de transporte terrestre y fluvial que legalizan los comisionados.</t>
  </si>
  <si>
    <t>GIT Talento Humano, Secretaría General y Direcciones</t>
  </si>
  <si>
    <t>Dar prelación a los encuentros virtuales, evitando el desplazamiento de los servidores públicos de la entidad; en caso de ser necesario  los tiquetes se deben adquirir en tarifa clase económica ofrecida por las aerolíneas.</t>
  </si>
  <si>
    <t>En cuanto a la ejecución del suministro de tiquetes y reconocimiento de gastos de transporte de comisiones durante el primer trimestre de la vigencia 2026, se evidencia una ejecución total del 20% y el 80% restante se espera para el mes de mayo 2026 realizar la adjudicación del nuevo contrato, el cual iniciará una vez se agoten los recursos del actual contrato, por lo que se proyecta alcancen los recursos para garantizar el suministro el resto de la vigencia.</t>
  </si>
  <si>
    <t>Durante este primer trimestre se ha evidenciado un incremento en el gasto de tiquetes y gastos de transporte de comisiones en un 39%, estos se soportan en las comisiones de servicios requeridas en la ejecución del proyecto “APOYO A LA IMPLEMENTACIÓN DE LOS PLANES DE ACCIÓN PARA LA TRANSFORMACIÓN REGIONAL - PATR ACTUALIZADOS EN EL MARCO DE LOS PDET A NIVEL NACIONAL” y la formalización de la constitución de las mesas comunitarias.
La ART ha realizado esfuerzos constantes para gestionar la compra anticipada de tiquetes. Sin embargo, factores externos de fuerza mayor, tales como alteraciones del orden público y ajustes de última hora en los cronogramas de concertación con las comunidades, han afectado las programaciones de viaje, imposibilitando en diversos casos la adquisición de mejores tarifas en clase económica.</t>
  </si>
  <si>
    <t>Reconocimiento de viáticos – Prelación encuentros virtuales</t>
  </si>
  <si>
    <t>No superar el 2,8% en el reconocimiento de viáticos, respecto a la vigencia anterior teniendo en cuenta su importancia en el desarrollo de los proyectos misionales de la ART.</t>
  </si>
  <si>
    <t>Racionalizar el reconocimiento y pago de viáticos a los estrictamente necesarios, que responda a una adecuada planeación y programación de comisiones y propendiendo a la realización de reuniones virtuales
Realizar seguimiento a los gastos de viáticos.
Indicador: Valor de viáticos  vigencia 2026 / Valor de viáticos vigencia 2025.</t>
  </si>
  <si>
    <t>En relación a las metas establecidas para este ítem, se evidencia una ejecución del 19% encontrándose esta dentro del rango promedio en proporción al tiempo transcurrido de la vigencia.</t>
  </si>
  <si>
    <t>Durante este primer trimestre se ha evidenciado un incremento en el gasto de viáticos de un 45%, soportados en las comisiones de servicios requeridas en la ejecución del proyecto “APOYO A LA IMPLEMENTACIÓN DE LOS PLANES DE ACCIÓN PARA LA TRANSFORMACIÓN REGIONAL - PATR ACTUALIZADOS EN EL MARCO DE LOS PROGRAMAS DE DESARROLLO CON ENFOQUE TERRITORIAL - PDET A NIVEL NACIONAL” y la formalización de la constitución de las mesas comunitarias. Dichos desplazamientos se limitaron a viabilizar el Momento 3 del proceso de revisión de los PATR.</t>
  </si>
  <si>
    <t xml:space="preserve">Eventos
</t>
  </si>
  <si>
    <t>No se contempla el desarrollo de eventos en la entidad, por tanto no aplica un porcentaje de ahorro.</t>
  </si>
  <si>
    <t>No se contempla el desarrollo de eventos en la entidad, por tanto no aplica un % de ahorro.</t>
  </si>
  <si>
    <t>Para la vigencia 2026, no se estimaron recursos por este concepto, sin embargo, el uso relacionado según el Anexo Técnico del Ministerio de Hacienda evidencia ejecución que corresponde al pago de elementos de cafetería, pero los cuales no hacen parte de los ítem de austeridad del gasto según el Decreto 0199 de 2024.</t>
  </si>
  <si>
    <t>Se evidencia ejecución que corresponde al pago de elementos de cafetería que para la vigencia 2026 registra un aumento del 32%  incluyendo el pago de una reserva presupuestal del 2025 por valor de $9,225,544 mientras que en el 2025 no se ejecutó ninguna reserva por este concepto. Sin embargo, este gasto no hace parte de los ítem de austeridad del gasto según el Decreto 0199 de 2024.</t>
  </si>
  <si>
    <t xml:space="preserve">Vigilancia
</t>
  </si>
  <si>
    <t xml:space="preserve">
Reducir el valor del servicio de vigilancia en las sedes y regionales de la Agencia de Renovación del Territorio garantizando la seguridad de los bienes y personas que hacen parte de ella o visitantes en un 1%.</t>
  </si>
  <si>
    <t>Continuar con los servicios de vigilancia por monitoreo y alarma en las regionales. En la sede Central de la ART, continuar con el servicio de vigilancia de un (1) Turno, con el costo del servicio de acuerdo con las tarifas establecidas por la Superintendencia de Vigilancia y Seguridad Privada y la incorporación de innovación tecnológica mediante la instalación de cámaras de seguridad con el objeto de fortalecer el esquema de vigilancia.</t>
  </si>
  <si>
    <t>Durante el primer trimestre de 2026, se pagaron los servicios correspondientes a vigilancia en la sede principal y monitoreo de las regionales de acuerdo con los contratos suscritos por la ART con una ejecución del 37%. Para el pago de los próximos meses, se tomaron acciones para disminuir el valor a pagar por este concepto.</t>
  </si>
  <si>
    <t>En referencia al servicio de vigilancia, se presenta en el primer trimestro de 2026 un aumento del 75% incluyendo el pago de una reserva presupuestal del 2025 por valor de $9,225,544, mientras que en el 2025 no se ejecutó ninguna reserva del 2024 por este concepto.
Adicionalmente, por la inclusión del servicio de monitorio y vigilancia de tres nuevas sedes en Medellín, Montería y Villavicencio y el incrementro del salario mínimo 
Así mismo, en la sede principal se realizó la instalación de seis (6) cámaras nuevas en las cafeterías, la implementación de un servidor y el servicio de monitoreo en el piso 41. A lo anterior. Su ejecución se encuentra acorde a la planificado, s}in embargo, se espera que en los próximos meses el valor a pagar de este contrato disminuya notablemente.</t>
  </si>
  <si>
    <t xml:space="preserve">Vehículos oficiales (combustible y mantenimiento preventivo y correctivo de vehículos)
</t>
  </si>
  <si>
    <t>No se tiene contemplada la compra de vehículos en la presente vigencia, no aplica este concepto como meta de ahorro.
No obstante a lo anterior, y teniendo en cuenta que los actuales vehículos requieren de combustible y de insumos como llantas, baterías, filtros, bombillos, aceites lubricantes y demás repuestos requeridos para el mantenimiento preventivo determinado por fábrica y mantenimiento correctivo, con el fin de garantizar su correcto funcionamiento.</t>
  </si>
  <si>
    <t>Realizar seguimiento al consumo de galones de combustible y realización de mantenimiento preventivo y correctivo a los vehículos de la ART. Se establecieron nuevas políticas para el uso de los vehículos de la entidad.
Gasto de mantenimiento de vehículos 2026 / gasto de mantenimiento de vehículos 2025. 
Galones consumidos 2026 / Galones consumidos /2025.</t>
  </si>
  <si>
    <t>Para el primer trimestre de 2026, el valor ejecutado corresponde a suministro de combustible de los vehículos de propiedad de la ART incluyendo un pago de reserva presupuestal 2025 por $1.500.667,73, se estima que el gasto continúe dentro de los parámetros de planeación establecidos para la vigencia 2026. Cabe anotar que en este trimestre no se incurrieron en gastos por concepto de mantenimientos del parque automotor de la entidad.</t>
  </si>
  <si>
    <t>Comparando el primer trimestre 2026 con el mismo periodo de 2025 se evidencia un ahorro de 21% de lo ejecutado incluído reserva presupuestal tanto en suministro de combustible como de mantenimientos al parque automotor a pesar del aumento en el precio del combustible. La Agencia ha implementado políticas adicionales con el fin de reducir los costos asociados a los vehículos.</t>
  </si>
  <si>
    <t>Publicidad  estatal</t>
  </si>
  <si>
    <t>La ART no destina recursos para publicidad estatal, por tanto no se genera ahorro al no contemplarse este gasto. Lo registrado en este rubro obedece a las publicaciones en el diario oficial que por ley la entidad debe realizar.</t>
  </si>
  <si>
    <t>Oficina de Comunicaciones</t>
  </si>
  <si>
    <t>No aplican medidas porque no se contrata publicidad estatal.</t>
  </si>
  <si>
    <t>Los registros en este ítem corresponden exclusivamente a los pagos realizados a la Imprenta Nacional por la publicación de edictos en cumplimiento de un mandato judicial, y no a actividades de publicidad comercial o institucional de la ART. No obstante, dicho concepto se incluye en el seguimiento del Plan de Austeridad, en la medida en que el reporte del Ministerio de Hacienda lo incorpora por corresponder a un rubro y uso presupuestal que coincide con el anexo técnico de austeridad.</t>
  </si>
  <si>
    <t>Durante el primer trimestre de 2025 y 2026 no se incurrieron en gastos por este concepto.</t>
  </si>
  <si>
    <t xml:space="preserve">Papelería y Telefonía
</t>
  </si>
  <si>
    <t>Se ahorrará el 34,30% en gastos de papelería y telefonía respecto del año anterior.</t>
  </si>
  <si>
    <t>Se aplica la política de cero papel y no se cuenta con planes de telefonía móvil para los servidores públicos de la entidad. Se realizará seguimiento al consumo de papelería y llamadas telefónicas.</t>
  </si>
  <si>
    <t>Para el primer trimestre 2026, los gastos de papelería y telefonía se encuentran acordes proporcionalmente a lo corrido del año y se espera a final de la vigencia una ejecución del 100% de lo propuesto o ahorro en caso contrario.</t>
  </si>
  <si>
    <t xml:space="preserve">Para el primer trimestre de la vigencia 2026 con respecto al mismo periodo del 2025, se evidencia un aumento significativo en la ejecución toda vez que a inicios del 2026 se registró un pago por reserva presupuestal del 2025 por valor de $23.436.347,02 </t>
  </si>
  <si>
    <t>Suscripción a periódicos y revistas, publicaciones y bases de datos</t>
  </si>
  <si>
    <t>La entidad no cuenta con suscripciones a publicaciones o bases de datos.</t>
  </si>
  <si>
    <t>No realizar suscripción a publicaciones o bases de datos utilizando la información pública.</t>
  </si>
  <si>
    <t>No se proyectaron recursos en la vigencia 2026 para este ítem y por tanto meta de ahorro.</t>
  </si>
  <si>
    <t>Comparando el primer trimestre de 2025 y de 2026, no se han incurrido en gastos por este concepto.</t>
  </si>
  <si>
    <t xml:space="preserve">Sostenibilidad ambiental (servicios públicos de energía y agua)
</t>
  </si>
  <si>
    <t xml:space="preserve">La ART tiene contemplado para los servicios públicos un incremento del IPC para la presente vigencia pero propenderá con las políticas ambientales disminuir el consumo con el propósito de no tener un aumento en el costo con referencia a la vigencia 2025.
</t>
  </si>
  <si>
    <t>Realizar campañas de sensibilización sobre ahorro de energía y de agua. 
En caso de necesitarse suscribir contratos de arrendamiento de sedes estas se exigirán con dispositivos de ahorro de agua en lavamanos y bombillos ahorradores.
Realizar seguimiento a los siguientes indicadores:  (KW) de energía consumidos vigencia 2026/ KW de energía consumidos vigencia 2025. M3 de agua consumidos vigencia 2026 / M3 de agua consumidos vigencia 2025.</t>
  </si>
  <si>
    <t>El pago por los rubros corresponde al pago por servicios públicos de la sede principal y regionales. La ejecución a la fecha del 25%, se encuentra alineada con la meta establecida por la entidad y se espera que se mantenga de igual forma durante el resto de la vigencia con el seguimiento oportuno de los consumos en cada sede y regional de la ART.</t>
  </si>
  <si>
    <t>Durante el primer trimestre de 2026 respecto del mismo periodo del 2025, se evidencia un aumento del costo de los servicios públicos en cada una de las sedes, deacuerdo con las tarifas establecidas por cada prestador del servicio.  El pago de los servicios públicos se está ejecutando de acuerdo con lo programado una leve desviación porcentual. Se reporta en la vigencia 2025 el consumo de 654 m3 de agua y 66432 KW de energía, y para la vigencia 2026 599,16 m3 de agua y 66312 Kw de energía.</t>
  </si>
  <si>
    <t>Delegaciones oficiales</t>
  </si>
  <si>
    <t>La Entidad no ha tenido ni proyecta tener delegaciones oficiales durante la vigencia 2026,</t>
  </si>
  <si>
    <t>En lo posible evitar las delegaciones oficiales durante la vigencia 2026, en caso de presentarse se deberá soportar documentalmente la razonabilidad y necesidad de la asistencia de cada uno de los funcionarios..</t>
  </si>
  <si>
    <t>Autorización previa al trámite de comisiones al exterior</t>
  </si>
  <si>
    <t>La Entidad no tiene previsto la realización de comisiones al exterior en la vigencia 2026.</t>
  </si>
  <si>
    <t>En caso de presentarse solicitudes de comisiones de estudios y servicios al exterior, la entidad evaluará con detalle la justificación y validar que cuente con la autorización previa del DAPRE, sin embargo, a la fecha no han tenido solicitudes de este tipo.</t>
  </si>
  <si>
    <t xml:space="preserve">Esquemas de seguridad
</t>
  </si>
  <si>
    <t>La ART tiene previsto incurrir en gastos por esquemas de seguridad para sus funcionarios,</t>
  </si>
  <si>
    <t>No realizar contrataciones por concepto de esquemas de seguridad durante la vigencia 2026.</t>
  </si>
  <si>
    <t>Austeridad en eventos y regalos corporativos, "souvenirs" o recuerdos</t>
  </si>
  <si>
    <t>La ART no tiene previstos gastos en eventos y regalos corporativos, "souvenirs" o recuerdos,</t>
  </si>
  <si>
    <t>No incurrir en gastos por eventos y regalos corporativos o recuerdos a sus funcionarios.</t>
  </si>
  <si>
    <t>Condecoraciones</t>
  </si>
  <si>
    <t>La ART no tiene previstos gastos en condecoraciones.</t>
  </si>
  <si>
    <t>La ART no incurrirá en gastos por condecoraciones.</t>
  </si>
  <si>
    <t>Racionalización en la Contratación de Estudios</t>
  </si>
  <si>
    <t>La ART no tiene proyectada la contratación de estudios y diseños.</t>
  </si>
  <si>
    <t>No realizar contratación de estudios y diseños durante la vigencia 2026,</t>
  </si>
  <si>
    <t>Reducción de transferencias corrientes</t>
  </si>
  <si>
    <t>La ART no realiza transferencias corrientes conforme a lo previsto en el artículo 19 de la Ley 2155 de 2021,</t>
  </si>
  <si>
    <t>No aplica para la ART la reducción en un porcentaje no inferior al cinco por ciento (5%) anual de las transferencias corrientes conforme a lo previsto en el artículo 19 de la Ley 2155 de 2021 .</t>
  </si>
  <si>
    <t>SUMATORIA</t>
  </si>
  <si>
    <r>
      <rPr>
        <b/>
        <sz val="20"/>
        <color theme="1"/>
        <rFont val="Calibri"/>
        <family val="2"/>
        <scheme val="minor"/>
      </rPr>
      <t>NOTA:</t>
    </r>
    <r>
      <rPr>
        <sz val="20"/>
        <color theme="1"/>
        <rFont val="Calibri"/>
        <family val="2"/>
        <scheme val="minor"/>
      </rPr>
      <t xml:space="preserve"> El informe de seguimiento se realiza en base a los rubros y usos indicados en el anexo técnico del Ministerio de Hacienda y Crédito Público. Así mismo, está sujeto a la revisión y ajustes derivados de la información que envíe MinHacienda en el reporte del informe semestral.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</si>
</sst>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F800]dddd\,\ mmmm\ dd\,\ yyyy"/>
    <numFmt numFmtId="165" formatCode="_-&quot;$&quot;\ * #,##0_-;\-&quot;$&quot;\ * #,##0_-;_-&quot;$&quot;\ * &quot;-&quot;??_-;_-@_-"/>
    <numFmt numFmtId="166" formatCode="[$$-240A]\ #,##0.00"/>
  </numFmts>
  <fonts count="17" x14ac:knownFonts="1">
    <font>
      <sz val="11"/>
      <color theme="1"/>
      <name val="Calibri"/>
      <family val="2"/>
      <scheme val="minor"/>
    </font>
    <font>
      <sz val="11"/>
      <color theme="1"/>
      <name val="Calibri"/>
      <family val="2"/>
      <scheme val="minor"/>
    </font>
    <font>
      <sz val="20"/>
      <color theme="1"/>
      <name val="Arial Narrow"/>
      <family val="2"/>
    </font>
    <font>
      <b/>
      <sz val="20"/>
      <color theme="1"/>
      <name val="Arial Narrow"/>
      <family val="2"/>
    </font>
    <font>
      <b/>
      <sz val="20"/>
      <name val="Calibri"/>
      <family val="2"/>
      <scheme val="minor"/>
    </font>
    <font>
      <sz val="20"/>
      <name val="Calibri"/>
      <family val="2"/>
      <scheme val="minor"/>
    </font>
    <font>
      <sz val="20"/>
      <color theme="1"/>
      <name val="Calibri"/>
      <family val="2"/>
      <scheme val="minor"/>
    </font>
    <font>
      <sz val="16"/>
      <color theme="1"/>
      <name val="Arial Narrow"/>
      <family val="2"/>
    </font>
    <font>
      <b/>
      <sz val="16"/>
      <color theme="1"/>
      <name val="Arial Narrow"/>
      <family val="2"/>
    </font>
    <font>
      <b/>
      <sz val="16"/>
      <color theme="0"/>
      <name val="Arial Narrow"/>
      <family val="2"/>
    </font>
    <font>
      <b/>
      <sz val="20"/>
      <color theme="1"/>
      <name val="Calibri"/>
      <family val="2"/>
      <scheme val="minor"/>
    </font>
    <font>
      <sz val="20"/>
      <color theme="0"/>
      <name val="Calibri"/>
      <family val="2"/>
      <scheme val="minor"/>
    </font>
    <font>
      <sz val="20"/>
      <color theme="2" tint="-0.499984740745262"/>
      <name val="Calibri"/>
      <family val="2"/>
      <scheme val="minor"/>
    </font>
    <font>
      <sz val="16"/>
      <color theme="0"/>
      <name val="Calibri"/>
      <family val="2"/>
      <scheme val="minor"/>
    </font>
    <font>
      <sz val="16"/>
      <color theme="1"/>
      <name val="Calibri"/>
      <family val="2"/>
      <scheme val="minor"/>
    </font>
    <font>
      <b/>
      <sz val="16"/>
      <color theme="1"/>
      <name val="Calibri"/>
      <family val="2"/>
      <scheme val="minor"/>
    </font>
    <font>
      <b/>
      <sz val="16"/>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2" fillId="2" borderId="0" xfId="0" applyFont="1" applyFill="1"/>
    <xf numFmtId="0" fontId="3" fillId="2" borderId="0" xfId="0" applyFont="1" applyFill="1"/>
    <xf numFmtId="0" fontId="2" fillId="0" borderId="0" xfId="0" applyFont="1"/>
    <xf numFmtId="0" fontId="5" fillId="2" borderId="1" xfId="0" applyFont="1" applyFill="1" applyBorder="1" applyAlignment="1">
      <alignment vertical="top"/>
    </xf>
    <xf numFmtId="0" fontId="5" fillId="2" borderId="1" xfId="0" applyFont="1" applyFill="1" applyBorder="1" applyAlignment="1">
      <alignment horizontal="left" vertical="top"/>
    </xf>
    <xf numFmtId="0" fontId="3" fillId="0" borderId="0" xfId="0" applyFont="1"/>
    <xf numFmtId="0" fontId="2" fillId="2" borderId="9" xfId="0" applyFont="1" applyFill="1" applyBorder="1"/>
    <xf numFmtId="0" fontId="2" fillId="2" borderId="10" xfId="0" applyFont="1" applyFill="1" applyBorder="1"/>
    <xf numFmtId="0" fontId="3" fillId="2" borderId="10" xfId="0" applyFont="1" applyFill="1" applyBorder="1"/>
    <xf numFmtId="0" fontId="2" fillId="2" borderId="11" xfId="0" applyFont="1" applyFill="1" applyBorder="1"/>
    <xf numFmtId="0" fontId="2" fillId="2" borderId="12" xfId="0" applyFont="1" applyFill="1" applyBorder="1"/>
    <xf numFmtId="0" fontId="2" fillId="2" borderId="13" xfId="0" applyFont="1" applyFill="1" applyBorder="1"/>
    <xf numFmtId="0" fontId="4" fillId="3" borderId="14"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7" fillId="0" borderId="0" xfId="0" applyFont="1"/>
    <xf numFmtId="0" fontId="7" fillId="0" borderId="18" xfId="0" applyFont="1" applyBorder="1"/>
    <xf numFmtId="0" fontId="7" fillId="0" borderId="19" xfId="0" applyFont="1" applyBorder="1"/>
    <xf numFmtId="0" fontId="8" fillId="0" borderId="0" xfId="0" applyFont="1"/>
    <xf numFmtId="0" fontId="8" fillId="0" borderId="19" xfId="0" applyFont="1" applyBorder="1"/>
    <xf numFmtId="0" fontId="2" fillId="0" borderId="19" xfId="0" applyFont="1" applyBorder="1"/>
    <xf numFmtId="0" fontId="2" fillId="0" borderId="20" xfId="0" applyFont="1" applyBorder="1"/>
    <xf numFmtId="0" fontId="7" fillId="2" borderId="0" xfId="0" applyFont="1" applyFill="1"/>
    <xf numFmtId="0" fontId="9" fillId="2" borderId="0" xfId="0" applyFont="1" applyFill="1" applyAlignment="1">
      <alignment horizontal="left" vertical="center" wrapText="1"/>
    </xf>
    <xf numFmtId="164" fontId="7" fillId="2" borderId="0" xfId="0" applyNumberFormat="1" applyFont="1" applyFill="1" applyAlignment="1">
      <alignment horizontal="justify" vertical="top" wrapText="1"/>
    </xf>
    <xf numFmtId="164" fontId="8" fillId="2" borderId="0" xfId="0" applyNumberFormat="1" applyFont="1" applyFill="1" applyAlignment="1">
      <alignment horizontal="justify" vertical="top" wrapText="1"/>
    </xf>
    <xf numFmtId="164" fontId="7" fillId="0" borderId="0" xfId="0" applyNumberFormat="1" applyFont="1" applyAlignment="1">
      <alignment horizontal="justify" vertical="top" wrapText="1"/>
    </xf>
    <xf numFmtId="164" fontId="2" fillId="0" borderId="0" xfId="0" applyNumberFormat="1" applyFont="1" applyAlignment="1">
      <alignment horizontal="justify" vertical="top" wrapText="1"/>
    </xf>
    <xf numFmtId="164" fontId="7" fillId="2" borderId="0" xfId="0" applyNumberFormat="1" applyFont="1" applyFill="1" applyAlignment="1">
      <alignment horizontal="right" vertical="top" wrapText="1"/>
    </xf>
    <xf numFmtId="0" fontId="7" fillId="2" borderId="0" xfId="0" applyFont="1" applyFill="1" applyAlignment="1">
      <alignment horizontal="right"/>
    </xf>
    <xf numFmtId="0" fontId="6" fillId="2" borderId="0" xfId="0" applyFont="1" applyFill="1"/>
    <xf numFmtId="0" fontId="4" fillId="3" borderId="1" xfId="0" applyFont="1" applyFill="1" applyBorder="1" applyAlignment="1">
      <alignment horizontal="center" vertical="center" wrapText="1"/>
    </xf>
    <xf numFmtId="0" fontId="11" fillId="0" borderId="0" xfId="0" applyFont="1" applyAlignment="1">
      <alignment vertical="center" wrapText="1"/>
    </xf>
    <xf numFmtId="0" fontId="4" fillId="3" borderId="4" xfId="0" applyFont="1" applyFill="1" applyBorder="1" applyAlignment="1">
      <alignment horizontal="center" vertical="center" wrapText="1"/>
    </xf>
    <xf numFmtId="0" fontId="11" fillId="0" borderId="0" xfId="0" applyFont="1" applyAlignment="1">
      <alignment horizontal="center" vertical="center" wrapText="1"/>
    </xf>
    <xf numFmtId="0" fontId="4" fillId="3" borderId="17" xfId="0" applyFont="1" applyFill="1" applyBorder="1" applyAlignment="1">
      <alignment vertical="center" wrapText="1"/>
    </xf>
    <xf numFmtId="0" fontId="4" fillId="3" borderId="17"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10"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1" applyNumberFormat="1" applyFont="1" applyFill="1" applyBorder="1" applyAlignment="1" applyProtection="1">
      <alignment horizontal="center" vertical="center" wrapText="1"/>
      <protection locked="0"/>
    </xf>
    <xf numFmtId="10" fontId="4" fillId="5" borderId="1" xfId="0" applyNumberFormat="1" applyFont="1" applyFill="1" applyBorder="1" applyAlignment="1">
      <alignment horizontal="center" vertical="center" wrapText="1"/>
    </xf>
    <xf numFmtId="44" fontId="5" fillId="0" borderId="1" xfId="0" applyNumberFormat="1" applyFont="1" applyBorder="1" applyAlignment="1">
      <alignment horizontal="center" vertical="center" wrapText="1"/>
    </xf>
    <xf numFmtId="44" fontId="5" fillId="0" borderId="1" xfId="1" applyFont="1" applyBorder="1" applyAlignment="1">
      <alignment horizontal="center" vertical="center" wrapText="1"/>
    </xf>
    <xf numFmtId="9" fontId="5" fillId="5" borderId="1" xfId="2" applyFont="1" applyFill="1" applyBorder="1" applyAlignment="1">
      <alignment horizontal="center" vertical="center" wrapText="1"/>
    </xf>
    <xf numFmtId="0" fontId="6" fillId="0" borderId="22" xfId="0" applyFont="1" applyBorder="1" applyAlignment="1">
      <alignment vertical="center" wrapText="1"/>
    </xf>
    <xf numFmtId="44" fontId="5" fillId="0" borderId="1" xfId="0" applyNumberFormat="1" applyFont="1" applyBorder="1" applyAlignment="1">
      <alignment horizontal="right" vertical="center" wrapText="1"/>
    </xf>
    <xf numFmtId="44" fontId="5" fillId="2" borderId="1" xfId="1" applyFont="1" applyFill="1" applyBorder="1" applyAlignment="1">
      <alignment horizontal="right" vertical="center" wrapText="1"/>
    </xf>
    <xf numFmtId="166" fontId="5" fillId="4" borderId="1" xfId="0" applyNumberFormat="1" applyFont="1" applyFill="1" applyBorder="1" applyAlignment="1">
      <alignment horizontal="right" vertical="center" wrapText="1"/>
    </xf>
    <xf numFmtId="0" fontId="6" fillId="0" borderId="1" xfId="0" applyFont="1" applyBorder="1" applyAlignment="1">
      <alignment vertical="center" wrapText="1"/>
    </xf>
    <xf numFmtId="165" fontId="5" fillId="0" borderId="1" xfId="1" applyNumberFormat="1" applyFont="1" applyFill="1" applyBorder="1" applyAlignment="1" applyProtection="1">
      <alignment vertical="center" wrapText="1"/>
      <protection locked="0"/>
    </xf>
    <xf numFmtId="0" fontId="14" fillId="0" borderId="0" xfId="0" applyFont="1" applyAlignment="1">
      <alignment vertical="center"/>
    </xf>
    <xf numFmtId="44" fontId="5" fillId="2" borderId="1" xfId="0" applyNumberFormat="1" applyFont="1" applyFill="1" applyBorder="1" applyAlignment="1">
      <alignment horizontal="right" vertical="center" wrapText="1"/>
    </xf>
    <xf numFmtId="0" fontId="14" fillId="0" borderId="0" xfId="0" applyFont="1"/>
    <xf numFmtId="165" fontId="5" fillId="0" borderId="1" xfId="1" quotePrefix="1" applyNumberFormat="1" applyFont="1" applyFill="1" applyBorder="1" applyAlignment="1" applyProtection="1">
      <alignment vertical="center" wrapText="1"/>
      <protection locked="0"/>
    </xf>
    <xf numFmtId="0" fontId="5" fillId="0" borderId="1" xfId="0" applyFont="1" applyBorder="1" applyAlignment="1">
      <alignment vertical="center" wrapText="1"/>
    </xf>
    <xf numFmtId="165" fontId="5" fillId="0" borderId="1" xfId="1" applyNumberFormat="1" applyFont="1" applyFill="1" applyBorder="1" applyAlignment="1">
      <alignment horizontal="center" vertical="center" wrapText="1"/>
    </xf>
    <xf numFmtId="0" fontId="6" fillId="0" borderId="0" xfId="0" applyFont="1"/>
    <xf numFmtId="166" fontId="10" fillId="4" borderId="1" xfId="0" applyNumberFormat="1" applyFont="1" applyFill="1" applyBorder="1" applyAlignment="1">
      <alignment vertical="center"/>
    </xf>
    <xf numFmtId="166" fontId="10" fillId="0" borderId="1" xfId="0" applyNumberFormat="1" applyFont="1" applyBorder="1" applyAlignment="1">
      <alignment vertical="center"/>
    </xf>
    <xf numFmtId="166" fontId="10" fillId="4" borderId="1" xfId="0" applyNumberFormat="1" applyFont="1" applyFill="1" applyBorder="1" applyAlignment="1">
      <alignment horizontal="right" vertical="center"/>
    </xf>
    <xf numFmtId="0" fontId="6" fillId="0" borderId="0" xfId="0" applyFont="1" applyAlignment="1">
      <alignment horizontal="right"/>
    </xf>
    <xf numFmtId="0" fontId="15" fillId="0" borderId="0" xfId="0" applyFont="1"/>
    <xf numFmtId="166" fontId="15" fillId="0" borderId="0" xfId="0" applyNumberFormat="1" applyFont="1" applyAlignment="1">
      <alignment vertical="center"/>
    </xf>
    <xf numFmtId="10" fontId="16" fillId="0" borderId="0" xfId="0" applyNumberFormat="1" applyFont="1" applyAlignment="1">
      <alignment horizontal="center" vertical="center" wrapText="1"/>
    </xf>
    <xf numFmtId="0" fontId="14" fillId="0" borderId="0" xfId="0" applyFont="1" applyAlignment="1">
      <alignment horizontal="right"/>
    </xf>
    <xf numFmtId="0" fontId="7" fillId="0" borderId="0" xfId="0" applyFont="1" applyAlignment="1">
      <alignment horizontal="right"/>
    </xf>
    <xf numFmtId="9" fontId="10" fillId="4" borderId="1" xfId="2" applyFont="1" applyFill="1" applyBorder="1" applyAlignment="1">
      <alignment horizontal="center" vertical="center"/>
    </xf>
    <xf numFmtId="0" fontId="6" fillId="0" borderId="0" xfId="0" applyFont="1" applyAlignment="1">
      <alignment horizontal="left" vertical="center" wrapText="1"/>
    </xf>
    <xf numFmtId="0" fontId="5" fillId="0" borderId="1" xfId="0" applyFont="1" applyBorder="1" applyAlignment="1">
      <alignment horizontal="left" vertical="center" wrapText="1"/>
    </xf>
    <xf numFmtId="0" fontId="10" fillId="4" borderId="1" xfId="0" applyFont="1" applyFill="1" applyBorder="1" applyAlignment="1">
      <alignment horizontal="righ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4" fillId="3" borderId="1" xfId="0" applyFont="1" applyFill="1" applyBorder="1" applyAlignment="1">
      <alignment horizontal="center" vertical="center" wrapText="1"/>
    </xf>
    <xf numFmtId="164" fontId="10" fillId="3" borderId="9" xfId="0" applyNumberFormat="1" applyFont="1" applyFill="1" applyBorder="1" applyAlignment="1">
      <alignment horizontal="center" vertical="center" wrapText="1"/>
    </xf>
    <xf numFmtId="164" fontId="10" fillId="3" borderId="10" xfId="0" applyNumberFormat="1" applyFont="1" applyFill="1" applyBorder="1" applyAlignment="1">
      <alignment horizontal="center" vertical="center" wrapText="1"/>
    </xf>
    <xf numFmtId="164" fontId="10" fillId="3" borderId="11" xfId="0" applyNumberFormat="1" applyFont="1" applyFill="1" applyBorder="1" applyAlignment="1">
      <alignment horizontal="center" vertical="center" wrapText="1"/>
    </xf>
    <xf numFmtId="164" fontId="10" fillId="3" borderId="18" xfId="0" applyNumberFormat="1" applyFont="1" applyFill="1" applyBorder="1" applyAlignment="1">
      <alignment horizontal="center" vertical="center" wrapText="1"/>
    </xf>
    <xf numFmtId="164" fontId="10" fillId="3" borderId="19" xfId="0" applyNumberFormat="1" applyFont="1" applyFill="1" applyBorder="1" applyAlignment="1">
      <alignment horizontal="center" vertical="center" wrapText="1"/>
    </xf>
    <xf numFmtId="164" fontId="10" fillId="3" borderId="20"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2" fillId="2" borderId="1" xfId="0" applyFont="1" applyFill="1" applyBorder="1" applyAlignment="1">
      <alignment horizontal="center"/>
    </xf>
    <xf numFmtId="0" fontId="2" fillId="2" borderId="5" xfId="0" applyFont="1" applyFill="1" applyBorder="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323849</xdr:colOff>
      <xdr:row>1</xdr:row>
      <xdr:rowOff>110490</xdr:rowOff>
    </xdr:from>
    <xdr:to>
      <xdr:col>2</xdr:col>
      <xdr:colOff>3291840</xdr:colOff>
      <xdr:row>4</xdr:row>
      <xdr:rowOff>138388</xdr:rowOff>
    </xdr:to>
    <xdr:pic>
      <xdr:nvPicPr>
        <xdr:cNvPr id="2" name="image_0">
          <a:extLst>
            <a:ext uri="{FF2B5EF4-FFF2-40B4-BE49-F238E27FC236}">
              <a16:creationId xmlns:a16="http://schemas.microsoft.com/office/drawing/2014/main" id="{9EBADF57-11D5-47FB-8DB7-E99A078B0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49" y="430530"/>
          <a:ext cx="3646171" cy="1664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uby Mileny Duque Mejia" id="{9512FC3D-A5F7-4C4E-A7D4-9DACC9515C46}" userId="S::ruby.duque@renovacionterritorio.gov.co::6b918b86-f9dc-470f-a23a-53c93b46519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1" dT="2026-02-11T17:28:42.67" personId="{9512FC3D-A5F7-4C4E-A7D4-9DACC9515C46}" id="{716B7B2E-A3AA-43FC-B829-5DC546053F5B}">
    <text>Columna con información igual a la columna 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C7097-76F0-425C-A271-C9849A08FF12}">
  <sheetPr>
    <pageSetUpPr fitToPage="1"/>
  </sheetPr>
  <dimension ref="A1:W58"/>
  <sheetViews>
    <sheetView showGridLines="0" tabSelected="1" topLeftCell="A31" zoomScale="55" zoomScaleNormal="55" workbookViewId="0">
      <selection activeCell="C34" sqref="C34"/>
    </sheetView>
  </sheetViews>
  <sheetFormatPr baseColWidth="10" defaultColWidth="11.44140625" defaultRowHeight="25.2" x14ac:dyDescent="0.45"/>
  <cols>
    <col min="1" max="1" width="4.44140625" style="20" customWidth="1"/>
    <col min="2" max="2" width="9.88671875" style="20" customWidth="1"/>
    <col min="3" max="3" width="53.33203125" style="20" customWidth="1"/>
    <col min="4" max="4" width="98" style="20" hidden="1" customWidth="1"/>
    <col min="5" max="5" width="36" style="20" hidden="1" customWidth="1"/>
    <col min="6" max="6" width="31.88671875" style="20" hidden="1" customWidth="1"/>
    <col min="7" max="7" width="26.33203125" style="23" hidden="1" customWidth="1"/>
    <col min="8" max="8" width="33.44140625" style="20" hidden="1" customWidth="1"/>
    <col min="9" max="9" width="45.33203125" style="20" hidden="1" customWidth="1"/>
    <col min="10" max="10" width="40.44140625" style="20" hidden="1" customWidth="1"/>
    <col min="11" max="11" width="43.5546875" style="20" hidden="1" customWidth="1"/>
    <col min="12" max="12" width="46.44140625" style="20" customWidth="1"/>
    <col min="13" max="13" width="34.5546875" style="20" hidden="1" customWidth="1"/>
    <col min="14" max="14" width="40.109375" style="20" hidden="1" customWidth="1"/>
    <col min="15" max="15" width="44.33203125" style="20" customWidth="1"/>
    <col min="16" max="16" width="48.88671875" style="20" customWidth="1"/>
    <col min="17" max="17" width="37.33203125" style="20" customWidth="1"/>
    <col min="18" max="18" width="146.109375" style="3" customWidth="1"/>
    <col min="19" max="19" width="45.88671875" style="77" customWidth="1"/>
    <col min="20" max="20" width="41.44140625" style="77" customWidth="1"/>
    <col min="21" max="21" width="36" style="77" customWidth="1"/>
    <col min="22" max="22" width="42.109375" style="20" customWidth="1"/>
    <col min="23" max="23" width="179.33203125" style="3" customWidth="1"/>
    <col min="24" max="16384" width="11.44140625" style="20"/>
  </cols>
  <sheetData>
    <row r="1" spans="2:22" s="1" customFormat="1" x14ac:dyDescent="0.45">
      <c r="G1" s="2"/>
    </row>
    <row r="2" spans="2:22" s="3" customFormat="1" ht="47.25" customHeight="1" x14ac:dyDescent="0.45">
      <c r="B2" s="106"/>
      <c r="C2" s="106"/>
      <c r="K2" s="108" t="s">
        <v>0</v>
      </c>
      <c r="L2" s="109"/>
      <c r="M2" s="109"/>
      <c r="N2" s="109"/>
      <c r="O2" s="109"/>
      <c r="P2" s="109"/>
      <c r="Q2" s="109"/>
      <c r="R2" s="109"/>
      <c r="S2" s="109"/>
      <c r="T2" s="109"/>
      <c r="U2" s="110"/>
      <c r="V2" s="4" t="s">
        <v>1</v>
      </c>
    </row>
    <row r="3" spans="2:22" s="3" customFormat="1" ht="47.25" customHeight="1" x14ac:dyDescent="0.45">
      <c r="B3" s="106"/>
      <c r="C3" s="106"/>
      <c r="K3" s="108" t="s">
        <v>2</v>
      </c>
      <c r="L3" s="109"/>
      <c r="M3" s="109"/>
      <c r="N3" s="109"/>
      <c r="O3" s="109"/>
      <c r="P3" s="109"/>
      <c r="Q3" s="109"/>
      <c r="R3" s="109"/>
      <c r="S3" s="109"/>
      <c r="T3" s="109"/>
      <c r="U3" s="110"/>
      <c r="V3" s="4" t="s">
        <v>3</v>
      </c>
    </row>
    <row r="4" spans="2:22" s="3" customFormat="1" ht="37.200000000000003" customHeight="1" thickBot="1" x14ac:dyDescent="0.5">
      <c r="B4" s="107"/>
      <c r="C4" s="107"/>
      <c r="K4" s="111" t="s">
        <v>4</v>
      </c>
      <c r="L4" s="112"/>
      <c r="M4" s="112"/>
      <c r="N4" s="112"/>
      <c r="O4" s="112"/>
      <c r="P4" s="112"/>
      <c r="Q4" s="112"/>
      <c r="R4" s="112"/>
      <c r="S4" s="112"/>
      <c r="T4" s="112"/>
      <c r="U4" s="113"/>
      <c r="V4" s="5" t="s">
        <v>5</v>
      </c>
    </row>
    <row r="5" spans="2:22" s="3" customFormat="1" ht="25.8" thickTop="1" x14ac:dyDescent="0.45">
      <c r="B5" s="1"/>
      <c r="C5" s="1"/>
      <c r="G5" s="6"/>
      <c r="K5" s="1"/>
      <c r="L5" s="1"/>
      <c r="M5" s="1"/>
      <c r="N5" s="2"/>
      <c r="O5" s="1"/>
      <c r="P5" s="1"/>
      <c r="Q5" s="1"/>
      <c r="R5" s="1"/>
      <c r="S5" s="1"/>
      <c r="T5" s="1"/>
      <c r="U5" s="1"/>
      <c r="V5" s="1"/>
    </row>
    <row r="6" spans="2:22" s="3" customFormat="1" ht="13.2" customHeight="1" x14ac:dyDescent="0.45">
      <c r="B6" s="7"/>
      <c r="C6" s="8"/>
      <c r="G6" s="6"/>
      <c r="K6" s="8"/>
      <c r="L6" s="8"/>
      <c r="M6" s="8"/>
      <c r="N6" s="9"/>
      <c r="O6" s="8"/>
      <c r="P6" s="8"/>
      <c r="Q6" s="8"/>
      <c r="R6" s="8"/>
      <c r="S6" s="8"/>
      <c r="T6" s="8"/>
      <c r="U6" s="8"/>
      <c r="V6" s="10"/>
    </row>
    <row r="7" spans="2:22" s="3" customFormat="1" ht="15.6" customHeight="1" x14ac:dyDescent="0.45">
      <c r="B7" s="11"/>
      <c r="C7" s="1"/>
      <c r="G7" s="6"/>
      <c r="K7" s="1"/>
      <c r="L7" s="1"/>
      <c r="M7" s="1"/>
      <c r="N7" s="2"/>
      <c r="O7" s="1"/>
      <c r="P7" s="1"/>
      <c r="Q7" s="1"/>
      <c r="R7" s="1"/>
      <c r="S7" s="1"/>
      <c r="T7" s="1"/>
      <c r="U7" s="1"/>
      <c r="V7" s="12"/>
    </row>
    <row r="8" spans="2:22" s="3" customFormat="1" ht="52.95" customHeight="1" x14ac:dyDescent="0.45">
      <c r="B8" s="11"/>
      <c r="C8" s="13" t="s">
        <v>6</v>
      </c>
      <c r="G8" s="6"/>
      <c r="K8" s="103" t="s">
        <v>7</v>
      </c>
      <c r="L8" s="104"/>
      <c r="M8" s="104"/>
      <c r="N8" s="104"/>
      <c r="O8" s="104"/>
      <c r="P8" s="104"/>
      <c r="Q8" s="104"/>
      <c r="R8" s="104"/>
      <c r="S8" s="104"/>
      <c r="T8" s="105"/>
      <c r="U8" s="14" t="s">
        <v>8</v>
      </c>
      <c r="V8" s="15">
        <v>2026</v>
      </c>
    </row>
    <row r="9" spans="2:22" s="3" customFormat="1" ht="36" customHeight="1" x14ac:dyDescent="0.45">
      <c r="B9" s="11"/>
      <c r="C9" s="16" t="s">
        <v>9</v>
      </c>
      <c r="G9" s="6"/>
      <c r="K9" s="114" t="s">
        <v>10</v>
      </c>
      <c r="L9" s="115"/>
      <c r="M9" s="115"/>
      <c r="N9" s="115"/>
      <c r="O9" s="115"/>
      <c r="P9" s="115"/>
      <c r="Q9" s="115"/>
      <c r="R9" s="115"/>
      <c r="S9" s="115"/>
      <c r="T9" s="115"/>
      <c r="U9" s="115"/>
      <c r="V9" s="116"/>
    </row>
    <row r="10" spans="2:22" s="3" customFormat="1" ht="244.2" customHeight="1" x14ac:dyDescent="0.45">
      <c r="B10" s="11"/>
      <c r="C10" s="16" t="s">
        <v>11</v>
      </c>
      <c r="G10" s="6"/>
      <c r="K10" s="103" t="s">
        <v>12</v>
      </c>
      <c r="L10" s="104"/>
      <c r="M10" s="104"/>
      <c r="N10" s="104"/>
      <c r="O10" s="104"/>
      <c r="P10" s="104"/>
      <c r="Q10" s="104"/>
      <c r="R10" s="104"/>
      <c r="S10" s="104"/>
      <c r="T10" s="104"/>
      <c r="U10" s="104"/>
      <c r="V10" s="105"/>
    </row>
    <row r="11" spans="2:22" s="3" customFormat="1" ht="30" customHeight="1" x14ac:dyDescent="0.45">
      <c r="B11" s="11"/>
      <c r="C11" s="17" t="s">
        <v>13</v>
      </c>
      <c r="G11" s="6"/>
      <c r="K11" s="103" t="s">
        <v>14</v>
      </c>
      <c r="L11" s="104"/>
      <c r="M11" s="104"/>
      <c r="N11" s="104"/>
      <c r="O11" s="104"/>
      <c r="P11" s="104"/>
      <c r="Q11" s="104"/>
      <c r="R11" s="104"/>
      <c r="S11" s="104"/>
      <c r="T11" s="104"/>
      <c r="U11" s="104"/>
      <c r="V11" s="105"/>
    </row>
    <row r="12" spans="2:22" s="3" customFormat="1" ht="30" customHeight="1" x14ac:dyDescent="0.45">
      <c r="B12" s="11"/>
      <c r="C12" s="18" t="s">
        <v>15</v>
      </c>
      <c r="G12" s="6"/>
      <c r="K12" s="103" t="s">
        <v>16</v>
      </c>
      <c r="L12" s="104"/>
      <c r="M12" s="104"/>
      <c r="N12" s="104"/>
      <c r="O12" s="104"/>
      <c r="P12" s="104"/>
      <c r="Q12" s="104"/>
      <c r="R12" s="104"/>
      <c r="S12" s="104"/>
      <c r="T12" s="104"/>
      <c r="U12" s="104"/>
      <c r="V12" s="105"/>
    </row>
    <row r="13" spans="2:22" s="3" customFormat="1" ht="30" customHeight="1" x14ac:dyDescent="0.45">
      <c r="B13" s="11"/>
      <c r="C13" s="18" t="s">
        <v>17</v>
      </c>
      <c r="G13" s="6"/>
      <c r="K13" s="103" t="s">
        <v>18</v>
      </c>
      <c r="L13" s="104"/>
      <c r="M13" s="104"/>
      <c r="N13" s="104"/>
      <c r="O13" s="104"/>
      <c r="P13" s="104"/>
      <c r="Q13" s="104"/>
      <c r="R13" s="104"/>
      <c r="S13" s="104"/>
      <c r="T13" s="104"/>
      <c r="U13" s="104"/>
      <c r="V13" s="105"/>
    </row>
    <row r="14" spans="2:22" s="3" customFormat="1" ht="30" customHeight="1" x14ac:dyDescent="0.45">
      <c r="B14" s="11"/>
      <c r="C14" s="18" t="s">
        <v>19</v>
      </c>
      <c r="G14" s="6"/>
      <c r="K14" s="103" t="s">
        <v>20</v>
      </c>
      <c r="L14" s="104"/>
      <c r="M14" s="104"/>
      <c r="N14" s="104"/>
      <c r="O14" s="104"/>
      <c r="P14" s="104"/>
      <c r="Q14" s="104"/>
      <c r="R14" s="104"/>
      <c r="S14" s="104"/>
      <c r="T14" s="104"/>
      <c r="U14" s="104"/>
      <c r="V14" s="105"/>
    </row>
    <row r="15" spans="2:22" s="3" customFormat="1" ht="30" customHeight="1" x14ac:dyDescent="0.45">
      <c r="B15" s="11"/>
      <c r="C15" s="19" t="s">
        <v>21</v>
      </c>
      <c r="G15" s="6"/>
      <c r="K15" s="103" t="s">
        <v>22</v>
      </c>
      <c r="L15" s="104"/>
      <c r="M15" s="104"/>
      <c r="N15" s="104"/>
      <c r="O15" s="104"/>
      <c r="P15" s="104"/>
      <c r="Q15" s="104"/>
      <c r="R15" s="104"/>
      <c r="S15" s="104"/>
      <c r="T15" s="104"/>
      <c r="U15" s="104"/>
      <c r="V15" s="105"/>
    </row>
    <row r="16" spans="2:22" s="3" customFormat="1" ht="30" customHeight="1" x14ac:dyDescent="0.45">
      <c r="B16" s="11"/>
      <c r="C16" s="18" t="s">
        <v>23</v>
      </c>
      <c r="G16" s="6"/>
      <c r="K16" s="88" t="s">
        <v>24</v>
      </c>
      <c r="L16" s="89"/>
      <c r="M16" s="89"/>
      <c r="N16" s="89"/>
      <c r="O16" s="89"/>
      <c r="P16" s="89"/>
      <c r="Q16" s="89"/>
      <c r="R16" s="89"/>
      <c r="S16" s="89"/>
      <c r="T16" s="89"/>
      <c r="U16" s="89"/>
      <c r="V16" s="90"/>
    </row>
    <row r="17" spans="1:23" ht="24.6" customHeight="1" x14ac:dyDescent="0.45">
      <c r="B17" s="21"/>
      <c r="C17" s="22"/>
      <c r="K17" s="22"/>
      <c r="L17" s="22"/>
      <c r="M17" s="22"/>
      <c r="N17" s="24"/>
      <c r="O17" s="22"/>
      <c r="P17" s="25"/>
      <c r="Q17" s="25"/>
      <c r="R17" s="22"/>
      <c r="S17" s="22"/>
      <c r="T17" s="22"/>
      <c r="U17" s="22"/>
      <c r="V17" s="26"/>
    </row>
    <row r="18" spans="1:23" s="27" customFormat="1" ht="26.4" customHeight="1" x14ac:dyDescent="0.45">
      <c r="B18" s="28"/>
      <c r="C18" s="29"/>
      <c r="D18" s="29"/>
      <c r="E18" s="29"/>
      <c r="F18" s="29"/>
      <c r="G18" s="30"/>
      <c r="H18" s="29"/>
      <c r="I18" s="29"/>
      <c r="J18" s="29"/>
      <c r="K18" s="29"/>
      <c r="L18" s="29"/>
      <c r="M18" s="29"/>
      <c r="N18" s="29"/>
      <c r="O18" s="31"/>
      <c r="P18" s="31"/>
      <c r="Q18" s="31"/>
      <c r="R18" s="32"/>
      <c r="S18" s="33"/>
      <c r="T18" s="34"/>
      <c r="U18" s="34"/>
      <c r="W18" s="1"/>
    </row>
    <row r="19" spans="1:23" s="35" customFormat="1" ht="48" customHeight="1" x14ac:dyDescent="0.5">
      <c r="B19" s="91" t="s">
        <v>25</v>
      </c>
      <c r="C19" s="91"/>
      <c r="D19" s="91"/>
      <c r="E19" s="91"/>
      <c r="F19" s="91"/>
      <c r="G19" s="91"/>
      <c r="H19" s="91"/>
      <c r="I19" s="91"/>
      <c r="J19" s="91"/>
      <c r="K19" s="92" t="s">
        <v>26</v>
      </c>
      <c r="L19" s="93"/>
      <c r="M19" s="93"/>
      <c r="N19" s="94"/>
      <c r="O19" s="98" t="s">
        <v>27</v>
      </c>
      <c r="P19" s="98"/>
      <c r="Q19" s="98"/>
      <c r="R19" s="98"/>
      <c r="S19" s="99" t="s">
        <v>28</v>
      </c>
      <c r="T19" s="99"/>
      <c r="U19" s="99"/>
      <c r="V19" s="99"/>
      <c r="W19" s="99"/>
    </row>
    <row r="20" spans="1:23" s="37" customFormat="1" ht="48" customHeight="1" x14ac:dyDescent="0.3">
      <c r="B20" s="91"/>
      <c r="C20" s="91"/>
      <c r="D20" s="91"/>
      <c r="E20" s="91"/>
      <c r="F20" s="91"/>
      <c r="G20" s="91"/>
      <c r="H20" s="91"/>
      <c r="I20" s="91"/>
      <c r="J20" s="91"/>
      <c r="K20" s="95"/>
      <c r="L20" s="96"/>
      <c r="M20" s="96"/>
      <c r="N20" s="97"/>
      <c r="O20" s="100" t="s">
        <v>29</v>
      </c>
      <c r="P20" s="101"/>
      <c r="Q20" s="101"/>
      <c r="R20" s="102"/>
      <c r="S20" s="100" t="s">
        <v>30</v>
      </c>
      <c r="T20" s="101"/>
      <c r="U20" s="101"/>
      <c r="V20" s="101"/>
      <c r="W20" s="102"/>
    </row>
    <row r="21" spans="1:23" s="39" customFormat="1" ht="106.8" customHeight="1" thickBot="1" x14ac:dyDescent="0.35">
      <c r="B21" s="40" t="s">
        <v>31</v>
      </c>
      <c r="C21" s="41" t="s">
        <v>32</v>
      </c>
      <c r="D21" s="41" t="s">
        <v>33</v>
      </c>
      <c r="E21" s="41" t="s">
        <v>34</v>
      </c>
      <c r="F21" s="41" t="s">
        <v>35</v>
      </c>
      <c r="G21" s="41" t="s">
        <v>36</v>
      </c>
      <c r="H21" s="41" t="s">
        <v>37</v>
      </c>
      <c r="I21" s="86" t="s">
        <v>38</v>
      </c>
      <c r="J21" s="87"/>
      <c r="K21" s="41">
        <v>2025</v>
      </c>
      <c r="L21" s="41">
        <v>2026</v>
      </c>
      <c r="M21" s="41">
        <v>2026</v>
      </c>
      <c r="N21" s="42" t="s">
        <v>39</v>
      </c>
      <c r="O21" s="36" t="s">
        <v>40</v>
      </c>
      <c r="P21" s="38" t="s">
        <v>41</v>
      </c>
      <c r="Q21" s="42" t="s">
        <v>42</v>
      </c>
      <c r="R21" s="36" t="s">
        <v>43</v>
      </c>
      <c r="S21" s="36" t="s">
        <v>44</v>
      </c>
      <c r="T21" s="36" t="s">
        <v>45</v>
      </c>
      <c r="U21" s="36" t="s">
        <v>46</v>
      </c>
      <c r="V21" s="42" t="s">
        <v>47</v>
      </c>
      <c r="W21" s="43" t="s">
        <v>43</v>
      </c>
    </row>
    <row r="22" spans="1:23" s="44" customFormat="1" ht="294.60000000000002" customHeight="1" x14ac:dyDescent="0.3">
      <c r="B22" s="45">
        <v>1</v>
      </c>
      <c r="C22" s="46" t="s">
        <v>48</v>
      </c>
      <c r="D22" s="47" t="s">
        <v>49</v>
      </c>
      <c r="E22" s="48">
        <v>0</v>
      </c>
      <c r="F22" s="49">
        <v>46024</v>
      </c>
      <c r="G22" s="49">
        <v>46387</v>
      </c>
      <c r="H22" s="50" t="s">
        <v>50</v>
      </c>
      <c r="I22" s="80" t="s">
        <v>51</v>
      </c>
      <c r="J22" s="80"/>
      <c r="K22" s="51">
        <v>9950918357</v>
      </c>
      <c r="L22" s="51">
        <v>9951000000.1499996</v>
      </c>
      <c r="M22" s="51">
        <v>81643.14999961853</v>
      </c>
      <c r="N22" s="52">
        <v>8.2045844484480606E-6</v>
      </c>
      <c r="O22" s="53">
        <v>1199640211</v>
      </c>
      <c r="P22" s="54">
        <v>8751359789.1499996</v>
      </c>
      <c r="Q22" s="55">
        <f t="shared" ref="Q22:Q27" si="0">+O22/L22</f>
        <v>0.12055473932086391</v>
      </c>
      <c r="R22" s="56" t="s">
        <v>52</v>
      </c>
      <c r="S22" s="57">
        <v>700281223</v>
      </c>
      <c r="T22" s="58">
        <v>1199640211</v>
      </c>
      <c r="U22" s="59">
        <f>+T22-S22</f>
        <v>499358988</v>
      </c>
      <c r="V22" s="52">
        <f>(T22-S22)/S22</f>
        <v>0.71308350359695427</v>
      </c>
      <c r="W22" s="60" t="s">
        <v>53</v>
      </c>
    </row>
    <row r="23" spans="1:23" s="64" customFormat="1" ht="119.4" customHeight="1" x14ac:dyDescent="0.4">
      <c r="A23" s="62"/>
      <c r="B23" s="45">
        <v>2</v>
      </c>
      <c r="C23" s="46" t="s">
        <v>54</v>
      </c>
      <c r="D23" s="47" t="s">
        <v>55</v>
      </c>
      <c r="E23" s="48">
        <v>6.93E-2</v>
      </c>
      <c r="F23" s="49">
        <v>46024</v>
      </c>
      <c r="G23" s="49">
        <v>46387</v>
      </c>
      <c r="H23" s="50" t="s">
        <v>56</v>
      </c>
      <c r="I23" s="80" t="s">
        <v>57</v>
      </c>
      <c r="J23" s="80"/>
      <c r="K23" s="61">
        <v>51436781</v>
      </c>
      <c r="L23" s="61">
        <v>55000000</v>
      </c>
      <c r="M23" s="61">
        <v>3563219</v>
      </c>
      <c r="N23" s="52">
        <v>6.9273755680784144E-2</v>
      </c>
      <c r="O23" s="53">
        <v>12354485</v>
      </c>
      <c r="P23" s="54">
        <v>42645515</v>
      </c>
      <c r="Q23" s="55">
        <f t="shared" si="0"/>
        <v>0.22462699999999999</v>
      </c>
      <c r="R23" s="84" t="s">
        <v>58</v>
      </c>
      <c r="S23" s="57">
        <v>11810295</v>
      </c>
      <c r="T23" s="63">
        <v>12354485</v>
      </c>
      <c r="U23" s="59">
        <f>+T23-S23</f>
        <v>544190</v>
      </c>
      <c r="V23" s="52">
        <f>(T23-S23)/S23</f>
        <v>4.6077595860221948E-2</v>
      </c>
      <c r="W23" s="84" t="s">
        <v>59</v>
      </c>
    </row>
    <row r="24" spans="1:23" s="64" customFormat="1" ht="110.4" customHeight="1" x14ac:dyDescent="0.4">
      <c r="A24" s="62"/>
      <c r="B24" s="45">
        <v>3</v>
      </c>
      <c r="C24" s="46" t="s">
        <v>60</v>
      </c>
      <c r="D24" s="47" t="s">
        <v>61</v>
      </c>
      <c r="E24" s="48">
        <v>0.56106970598348094</v>
      </c>
      <c r="F24" s="49">
        <v>46024</v>
      </c>
      <c r="G24" s="49">
        <v>46387</v>
      </c>
      <c r="H24" s="50" t="s">
        <v>56</v>
      </c>
      <c r="I24" s="80" t="s">
        <v>62</v>
      </c>
      <c r="J24" s="80"/>
      <c r="K24" s="61">
        <v>337589025</v>
      </c>
      <c r="L24" s="65">
        <v>527000000</v>
      </c>
      <c r="M24" s="61">
        <v>189410975</v>
      </c>
      <c r="N24" s="52">
        <v>0.56106970598348094</v>
      </c>
      <c r="O24" s="53">
        <v>66814241</v>
      </c>
      <c r="P24" s="54">
        <v>460185759</v>
      </c>
      <c r="Q24" s="55">
        <f t="shared" si="0"/>
        <v>0.12678224098671725</v>
      </c>
      <c r="R24" s="85"/>
      <c r="S24" s="57">
        <v>98782416</v>
      </c>
      <c r="T24" s="63">
        <v>66814241</v>
      </c>
      <c r="U24" s="59">
        <f>+T24-S24</f>
        <v>-31968175</v>
      </c>
      <c r="V24" s="52">
        <f>(T24-S24)/S24</f>
        <v>-0.32362212116779976</v>
      </c>
      <c r="W24" s="85"/>
    </row>
    <row r="25" spans="1:23" s="64" customFormat="1" ht="226.2" customHeight="1" x14ac:dyDescent="0.4">
      <c r="A25" s="62"/>
      <c r="B25" s="45">
        <v>4</v>
      </c>
      <c r="C25" s="46" t="s">
        <v>63</v>
      </c>
      <c r="D25" s="47" t="s">
        <v>64</v>
      </c>
      <c r="E25" s="48">
        <v>-6.1899999999999997E-2</v>
      </c>
      <c r="F25" s="49">
        <v>46023</v>
      </c>
      <c r="G25" s="49">
        <v>46387</v>
      </c>
      <c r="H25" s="50" t="s">
        <v>65</v>
      </c>
      <c r="I25" s="80" t="s">
        <v>66</v>
      </c>
      <c r="J25" s="80"/>
      <c r="K25" s="51">
        <v>4430405451</v>
      </c>
      <c r="L25" s="51">
        <v>4156115349.5</v>
      </c>
      <c r="M25" s="51">
        <v>-274290101.5</v>
      </c>
      <c r="N25" s="52">
        <v>-6.1910835144464972E-2</v>
      </c>
      <c r="O25" s="53">
        <v>888238476</v>
      </c>
      <c r="P25" s="54">
        <v>3267876873.5</v>
      </c>
      <c r="Q25" s="55">
        <f t="shared" si="0"/>
        <v>0.21371843688285966</v>
      </c>
      <c r="R25" s="60" t="s">
        <v>67</v>
      </c>
      <c r="S25" s="57">
        <v>935928351</v>
      </c>
      <c r="T25" s="63">
        <v>888238476</v>
      </c>
      <c r="U25" s="59">
        <f t="shared" ref="U25:U34" si="1">+T25-S25</f>
        <v>-47689875</v>
      </c>
      <c r="V25" s="52">
        <f t="shared" ref="V25:V34" si="2">(T25-S25)/S25</f>
        <v>-5.0954621632142434E-2</v>
      </c>
      <c r="W25" s="66" t="s">
        <v>68</v>
      </c>
    </row>
    <row r="26" spans="1:23" s="64" customFormat="1" ht="259.2" customHeight="1" x14ac:dyDescent="0.4">
      <c r="A26" s="62"/>
      <c r="B26" s="45">
        <v>5</v>
      </c>
      <c r="C26" s="46" t="s">
        <v>69</v>
      </c>
      <c r="D26" s="47" t="s">
        <v>70</v>
      </c>
      <c r="E26" s="48">
        <v>0</v>
      </c>
      <c r="F26" s="49">
        <v>46024</v>
      </c>
      <c r="G26" s="49">
        <v>46387</v>
      </c>
      <c r="H26" s="50" t="s">
        <v>71</v>
      </c>
      <c r="I26" s="80" t="s">
        <v>72</v>
      </c>
      <c r="J26" s="80"/>
      <c r="K26" s="51">
        <v>834067882.11000001</v>
      </c>
      <c r="L26" s="51">
        <v>980750920.83000004</v>
      </c>
      <c r="M26" s="51">
        <v>146683038.72000003</v>
      </c>
      <c r="N26" s="52">
        <v>0.17586462908621497</v>
      </c>
      <c r="O26" s="53">
        <v>198834849.84</v>
      </c>
      <c r="P26" s="54">
        <v>781916070.99000001</v>
      </c>
      <c r="Q26" s="55">
        <f t="shared" si="0"/>
        <v>0.20273735728101891</v>
      </c>
      <c r="R26" s="60" t="s">
        <v>73</v>
      </c>
      <c r="S26" s="57">
        <v>143003137</v>
      </c>
      <c r="T26" s="63">
        <v>198834849.84</v>
      </c>
      <c r="U26" s="59">
        <f t="shared" si="1"/>
        <v>55831712.840000004</v>
      </c>
      <c r="V26" s="52">
        <f t="shared" si="2"/>
        <v>0.39042299358789595</v>
      </c>
      <c r="W26" s="60" t="s">
        <v>74</v>
      </c>
    </row>
    <row r="27" spans="1:23" s="64" customFormat="1" ht="193.2" customHeight="1" x14ac:dyDescent="0.4">
      <c r="A27" s="62"/>
      <c r="B27" s="45">
        <v>6</v>
      </c>
      <c r="C27" s="46" t="s">
        <v>75</v>
      </c>
      <c r="D27" s="47" t="s">
        <v>76</v>
      </c>
      <c r="E27" s="48">
        <v>2.8000000000000001E-2</v>
      </c>
      <c r="F27" s="49">
        <v>46024</v>
      </c>
      <c r="G27" s="49">
        <v>46387</v>
      </c>
      <c r="H27" s="50" t="s">
        <v>50</v>
      </c>
      <c r="I27" s="82" t="s">
        <v>77</v>
      </c>
      <c r="J27" s="83"/>
      <c r="K27" s="51">
        <v>850125021.29999995</v>
      </c>
      <c r="L27" s="51">
        <v>873956770</v>
      </c>
      <c r="M27" s="51">
        <v>23831748.700000048</v>
      </c>
      <c r="N27" s="52">
        <v>2.8033228175729792E-2</v>
      </c>
      <c r="O27" s="53">
        <v>168686401</v>
      </c>
      <c r="P27" s="54">
        <v>705270369</v>
      </c>
      <c r="Q27" s="55">
        <f t="shared" si="0"/>
        <v>0.19301458240320057</v>
      </c>
      <c r="R27" s="60" t="s">
        <v>78</v>
      </c>
      <c r="S27" s="57">
        <v>116001454</v>
      </c>
      <c r="T27" s="63">
        <v>168686401</v>
      </c>
      <c r="U27" s="59">
        <f t="shared" si="1"/>
        <v>52684947</v>
      </c>
      <c r="V27" s="52">
        <f t="shared" si="2"/>
        <v>0.45417488473894474</v>
      </c>
      <c r="W27" s="60" t="s">
        <v>79</v>
      </c>
    </row>
    <row r="28" spans="1:23" s="64" customFormat="1" ht="113.4" customHeight="1" x14ac:dyDescent="0.4">
      <c r="A28" s="62"/>
      <c r="B28" s="45">
        <v>7</v>
      </c>
      <c r="C28" s="46" t="s">
        <v>80</v>
      </c>
      <c r="D28" s="47" t="s">
        <v>81</v>
      </c>
      <c r="E28" s="48">
        <v>0</v>
      </c>
      <c r="F28" s="49">
        <v>46024</v>
      </c>
      <c r="G28" s="49">
        <v>46387</v>
      </c>
      <c r="H28" s="50" t="s">
        <v>56</v>
      </c>
      <c r="I28" s="80" t="s">
        <v>82</v>
      </c>
      <c r="J28" s="80"/>
      <c r="K28" s="51">
        <v>0</v>
      </c>
      <c r="L28" s="51">
        <v>0</v>
      </c>
      <c r="M28" s="51">
        <v>0</v>
      </c>
      <c r="N28" s="52">
        <v>0</v>
      </c>
      <c r="O28" s="53">
        <v>58358514.780000009</v>
      </c>
      <c r="P28" s="54">
        <v>-58358514.780000009</v>
      </c>
      <c r="Q28" s="55">
        <v>0</v>
      </c>
      <c r="R28" s="60" t="s">
        <v>83</v>
      </c>
      <c r="S28" s="57">
        <v>44078798.939999998</v>
      </c>
      <c r="T28" s="63">
        <v>58358514.780000009</v>
      </c>
      <c r="U28" s="59">
        <f t="shared" si="1"/>
        <v>14279715.840000011</v>
      </c>
      <c r="V28" s="52">
        <f t="shared" si="2"/>
        <v>0.32395882336625237</v>
      </c>
      <c r="W28" s="60" t="s">
        <v>84</v>
      </c>
    </row>
    <row r="29" spans="1:23" s="64" customFormat="1" ht="237" customHeight="1" x14ac:dyDescent="0.4">
      <c r="A29" s="62"/>
      <c r="B29" s="45">
        <v>8</v>
      </c>
      <c r="C29" s="46" t="s">
        <v>85</v>
      </c>
      <c r="D29" s="47" t="s">
        <v>86</v>
      </c>
      <c r="E29" s="48">
        <v>-0.01</v>
      </c>
      <c r="F29" s="49">
        <v>46023</v>
      </c>
      <c r="G29" s="49">
        <v>46387</v>
      </c>
      <c r="H29" s="50" t="s">
        <v>65</v>
      </c>
      <c r="I29" s="80" t="s">
        <v>87</v>
      </c>
      <c r="J29" s="80"/>
      <c r="K29" s="51">
        <v>156439077</v>
      </c>
      <c r="L29" s="51">
        <v>154976676</v>
      </c>
      <c r="M29" s="51">
        <v>-1462401</v>
      </c>
      <c r="N29" s="52">
        <v>-9.3480543866926551E-3</v>
      </c>
      <c r="O29" s="53">
        <v>56695147.020000003</v>
      </c>
      <c r="P29" s="54">
        <v>98281528.979999989</v>
      </c>
      <c r="Q29" s="55">
        <f>+O29/L29</f>
        <v>0.36583019124761718</v>
      </c>
      <c r="R29" s="60" t="s">
        <v>88</v>
      </c>
      <c r="S29" s="57">
        <v>32261880</v>
      </c>
      <c r="T29" s="63">
        <v>56695147.020000003</v>
      </c>
      <c r="U29" s="59">
        <f t="shared" si="1"/>
        <v>24433267.020000003</v>
      </c>
      <c r="V29" s="52">
        <f t="shared" si="2"/>
        <v>0.75734169924381356</v>
      </c>
      <c r="W29" s="60" t="s">
        <v>89</v>
      </c>
    </row>
    <row r="30" spans="1:23" s="64" customFormat="1" ht="179.4" customHeight="1" x14ac:dyDescent="0.4">
      <c r="A30" s="62"/>
      <c r="B30" s="45">
        <v>9</v>
      </c>
      <c r="C30" s="46" t="s">
        <v>90</v>
      </c>
      <c r="D30" s="47" t="s">
        <v>91</v>
      </c>
      <c r="E30" s="48">
        <v>0.50329999999999997</v>
      </c>
      <c r="F30" s="49">
        <v>46023</v>
      </c>
      <c r="G30" s="49">
        <v>46387</v>
      </c>
      <c r="H30" s="50" t="s">
        <v>65</v>
      </c>
      <c r="I30" s="80" t="s">
        <v>92</v>
      </c>
      <c r="J30" s="80"/>
      <c r="K30" s="67">
        <v>71292038</v>
      </c>
      <c r="L30" s="51">
        <v>107175079.65000001</v>
      </c>
      <c r="M30" s="51">
        <v>35883041.650000006</v>
      </c>
      <c r="N30" s="52">
        <v>0.50332467210433807</v>
      </c>
      <c r="O30" s="53">
        <v>6610333.5299999993</v>
      </c>
      <c r="P30" s="54">
        <v>100564746.12</v>
      </c>
      <c r="Q30" s="55">
        <f>+O30/L30</f>
        <v>6.1677897059533457E-2</v>
      </c>
      <c r="R30" s="60" t="s">
        <v>93</v>
      </c>
      <c r="S30" s="57">
        <v>8416707.7400000002</v>
      </c>
      <c r="T30" s="63">
        <v>6610333.5299999993</v>
      </c>
      <c r="U30" s="59">
        <f t="shared" si="1"/>
        <v>-1806374.2100000009</v>
      </c>
      <c r="V30" s="52">
        <f t="shared" si="2"/>
        <v>-0.21461767068556914</v>
      </c>
      <c r="W30" s="60" t="s">
        <v>94</v>
      </c>
    </row>
    <row r="31" spans="1:23" s="64" customFormat="1" ht="182.4" customHeight="1" x14ac:dyDescent="0.4">
      <c r="A31" s="62"/>
      <c r="B31" s="45">
        <v>10</v>
      </c>
      <c r="C31" s="46" t="s">
        <v>95</v>
      </c>
      <c r="D31" s="47" t="s">
        <v>96</v>
      </c>
      <c r="E31" s="48">
        <v>3.4980000000000002</v>
      </c>
      <c r="F31" s="49">
        <v>46024</v>
      </c>
      <c r="G31" s="49">
        <v>46387</v>
      </c>
      <c r="H31" s="50" t="s">
        <v>97</v>
      </c>
      <c r="I31" s="80" t="s">
        <v>98</v>
      </c>
      <c r="J31" s="80"/>
      <c r="K31" s="51">
        <v>1111600</v>
      </c>
      <c r="L31" s="51">
        <v>5000000</v>
      </c>
      <c r="M31" s="51">
        <v>3888400</v>
      </c>
      <c r="N31" s="52">
        <v>3.4980208708168408</v>
      </c>
      <c r="O31" s="53">
        <v>0</v>
      </c>
      <c r="P31" s="54">
        <v>5000000</v>
      </c>
      <c r="Q31" s="55">
        <f>+O31/L31</f>
        <v>0</v>
      </c>
      <c r="R31" s="60" t="s">
        <v>99</v>
      </c>
      <c r="S31" s="57">
        <v>0</v>
      </c>
      <c r="T31" s="63">
        <v>0</v>
      </c>
      <c r="U31" s="59">
        <f t="shared" si="1"/>
        <v>0</v>
      </c>
      <c r="V31" s="52">
        <v>0</v>
      </c>
      <c r="W31" s="60" t="s">
        <v>100</v>
      </c>
    </row>
    <row r="32" spans="1:23" s="64" customFormat="1" ht="99" customHeight="1" x14ac:dyDescent="0.4">
      <c r="A32" s="62"/>
      <c r="B32" s="45">
        <v>11</v>
      </c>
      <c r="C32" s="46" t="s">
        <v>101</v>
      </c>
      <c r="D32" s="47" t="s">
        <v>102</v>
      </c>
      <c r="E32" s="48">
        <v>-0.34300000000000003</v>
      </c>
      <c r="F32" s="49">
        <v>46023</v>
      </c>
      <c r="G32" s="49">
        <v>46387</v>
      </c>
      <c r="H32" s="50" t="s">
        <v>65</v>
      </c>
      <c r="I32" s="80" t="s">
        <v>103</v>
      </c>
      <c r="J32" s="80"/>
      <c r="K32" s="51">
        <v>363675505</v>
      </c>
      <c r="L32" s="51">
        <v>238936347.01999998</v>
      </c>
      <c r="M32" s="51">
        <v>-124739157.98000002</v>
      </c>
      <c r="N32" s="52">
        <v>-0.34299576480962063</v>
      </c>
      <c r="O32" s="53">
        <v>28796007.02</v>
      </c>
      <c r="P32" s="54">
        <v>210140339.99999997</v>
      </c>
      <c r="Q32" s="55">
        <f>+O32/L32</f>
        <v>0.12051748249750237</v>
      </c>
      <c r="R32" s="60" t="s">
        <v>104</v>
      </c>
      <c r="S32" s="57">
        <v>1850020</v>
      </c>
      <c r="T32" s="63">
        <v>28796007.02</v>
      </c>
      <c r="U32" s="59">
        <f t="shared" si="1"/>
        <v>26945987.02</v>
      </c>
      <c r="V32" s="52">
        <f t="shared" si="2"/>
        <v>14.565240927125112</v>
      </c>
      <c r="W32" s="60" t="s">
        <v>105</v>
      </c>
    </row>
    <row r="33" spans="1:23" s="64" customFormat="1" ht="75.599999999999994" customHeight="1" x14ac:dyDescent="0.4">
      <c r="A33" s="62"/>
      <c r="B33" s="45">
        <v>12</v>
      </c>
      <c r="C33" s="46" t="s">
        <v>106</v>
      </c>
      <c r="D33" s="47" t="s">
        <v>107</v>
      </c>
      <c r="E33" s="48">
        <v>0</v>
      </c>
      <c r="F33" s="49">
        <v>46023</v>
      </c>
      <c r="G33" s="49">
        <v>46387</v>
      </c>
      <c r="H33" s="50" t="s">
        <v>65</v>
      </c>
      <c r="I33" s="80" t="s">
        <v>108</v>
      </c>
      <c r="J33" s="80"/>
      <c r="K33" s="51">
        <v>0</v>
      </c>
      <c r="L33" s="51">
        <v>0</v>
      </c>
      <c r="M33" s="51">
        <v>0</v>
      </c>
      <c r="N33" s="52">
        <v>0</v>
      </c>
      <c r="O33" s="53">
        <v>0</v>
      </c>
      <c r="P33" s="54">
        <v>0</v>
      </c>
      <c r="Q33" s="55">
        <v>0</v>
      </c>
      <c r="R33" s="60" t="s">
        <v>109</v>
      </c>
      <c r="S33" s="57">
        <v>0</v>
      </c>
      <c r="T33" s="63">
        <v>0</v>
      </c>
      <c r="U33" s="59">
        <f t="shared" si="1"/>
        <v>0</v>
      </c>
      <c r="V33" s="52">
        <v>0</v>
      </c>
      <c r="W33" s="60" t="s">
        <v>110</v>
      </c>
    </row>
    <row r="34" spans="1:23" s="64" customFormat="1" ht="161.4" customHeight="1" x14ac:dyDescent="0.4">
      <c r="A34" s="62"/>
      <c r="B34" s="45">
        <v>13</v>
      </c>
      <c r="C34" s="46" t="s">
        <v>111</v>
      </c>
      <c r="D34" s="47" t="s">
        <v>112</v>
      </c>
      <c r="E34" s="48">
        <v>-8.039614372376996E-3</v>
      </c>
      <c r="F34" s="49">
        <v>46023</v>
      </c>
      <c r="G34" s="49">
        <v>46387</v>
      </c>
      <c r="H34" s="50" t="s">
        <v>65</v>
      </c>
      <c r="I34" s="80" t="s">
        <v>113</v>
      </c>
      <c r="J34" s="80"/>
      <c r="K34" s="51">
        <v>359619985</v>
      </c>
      <c r="L34" s="51">
        <v>356728779</v>
      </c>
      <c r="M34" s="51">
        <v>-2891206</v>
      </c>
      <c r="N34" s="52">
        <v>-8.039614372376996E-3</v>
      </c>
      <c r="O34" s="53">
        <v>90042476.350000009</v>
      </c>
      <c r="P34" s="54">
        <v>266686302.64999998</v>
      </c>
      <c r="Q34" s="55">
        <f>+O34/L34</f>
        <v>0.25241158451642615</v>
      </c>
      <c r="R34" s="60" t="s">
        <v>114</v>
      </c>
      <c r="S34" s="57">
        <v>87778651.410000011</v>
      </c>
      <c r="T34" s="63">
        <v>90042476.350000009</v>
      </c>
      <c r="U34" s="59">
        <f t="shared" si="1"/>
        <v>2263824.9399999976</v>
      </c>
      <c r="V34" s="52">
        <f t="shared" si="2"/>
        <v>2.5790154025333953E-2</v>
      </c>
      <c r="W34" s="60" t="s">
        <v>115</v>
      </c>
    </row>
    <row r="35" spans="1:23" s="64" customFormat="1" ht="161.4" hidden="1" customHeight="1" x14ac:dyDescent="0.4">
      <c r="A35" s="62"/>
      <c r="B35" s="45">
        <v>14</v>
      </c>
      <c r="C35" s="46" t="s">
        <v>116</v>
      </c>
      <c r="D35" s="47" t="s">
        <v>117</v>
      </c>
      <c r="E35" s="48">
        <v>0</v>
      </c>
      <c r="F35" s="49">
        <v>46023</v>
      </c>
      <c r="G35" s="49">
        <v>46387</v>
      </c>
      <c r="H35" s="50" t="s">
        <v>56</v>
      </c>
      <c r="I35" s="80" t="s">
        <v>118</v>
      </c>
      <c r="J35" s="80"/>
      <c r="K35" s="51">
        <v>0</v>
      </c>
      <c r="L35" s="51">
        <v>0</v>
      </c>
      <c r="M35" s="51">
        <v>0</v>
      </c>
      <c r="N35" s="52">
        <v>0</v>
      </c>
      <c r="O35" s="53"/>
      <c r="P35" s="54"/>
      <c r="Q35" s="55"/>
      <c r="R35" s="60"/>
      <c r="S35" s="57"/>
      <c r="T35" s="63"/>
      <c r="U35" s="59"/>
      <c r="V35" s="52"/>
      <c r="W35" s="60"/>
    </row>
    <row r="36" spans="1:23" s="64" customFormat="1" ht="161.4" hidden="1" customHeight="1" x14ac:dyDescent="0.4">
      <c r="A36" s="62"/>
      <c r="B36" s="45">
        <v>15</v>
      </c>
      <c r="C36" s="46" t="s">
        <v>119</v>
      </c>
      <c r="D36" s="47" t="s">
        <v>120</v>
      </c>
      <c r="E36" s="48">
        <v>0</v>
      </c>
      <c r="F36" s="49">
        <v>46023</v>
      </c>
      <c r="G36" s="49">
        <v>46387</v>
      </c>
      <c r="H36" s="50" t="s">
        <v>50</v>
      </c>
      <c r="I36" s="80" t="s">
        <v>121</v>
      </c>
      <c r="J36" s="80"/>
      <c r="K36" s="51">
        <v>0</v>
      </c>
      <c r="L36" s="51">
        <v>0</v>
      </c>
      <c r="M36" s="51">
        <v>0</v>
      </c>
      <c r="N36" s="52">
        <v>0</v>
      </c>
      <c r="O36" s="53"/>
      <c r="P36" s="54"/>
      <c r="Q36" s="55"/>
      <c r="R36" s="60"/>
      <c r="S36" s="57"/>
      <c r="T36" s="63"/>
      <c r="U36" s="59"/>
      <c r="V36" s="52"/>
      <c r="W36" s="60"/>
    </row>
    <row r="37" spans="1:23" s="64" customFormat="1" ht="161.4" hidden="1" customHeight="1" x14ac:dyDescent="0.4">
      <c r="A37" s="62"/>
      <c r="B37" s="45">
        <v>16</v>
      </c>
      <c r="C37" s="46" t="s">
        <v>122</v>
      </c>
      <c r="D37" s="47" t="s">
        <v>123</v>
      </c>
      <c r="E37" s="48">
        <v>0</v>
      </c>
      <c r="F37" s="49">
        <v>46023</v>
      </c>
      <c r="G37" s="49">
        <v>46387</v>
      </c>
      <c r="H37" s="50" t="s">
        <v>65</v>
      </c>
      <c r="I37" s="80" t="s">
        <v>124</v>
      </c>
      <c r="J37" s="80"/>
      <c r="K37" s="51">
        <v>0</v>
      </c>
      <c r="L37" s="51">
        <v>0</v>
      </c>
      <c r="M37" s="51">
        <v>0</v>
      </c>
      <c r="N37" s="52">
        <v>0</v>
      </c>
      <c r="O37" s="53"/>
      <c r="P37" s="54"/>
      <c r="Q37" s="55"/>
      <c r="R37" s="60"/>
      <c r="S37" s="57"/>
      <c r="T37" s="63"/>
      <c r="U37" s="59"/>
      <c r="V37" s="52"/>
      <c r="W37" s="60"/>
    </row>
    <row r="38" spans="1:23" s="64" customFormat="1" ht="161.4" hidden="1" customHeight="1" x14ac:dyDescent="0.4">
      <c r="A38" s="62"/>
      <c r="B38" s="45">
        <v>17</v>
      </c>
      <c r="C38" s="46" t="s">
        <v>125</v>
      </c>
      <c r="D38" s="47" t="s">
        <v>126</v>
      </c>
      <c r="E38" s="48">
        <v>0</v>
      </c>
      <c r="F38" s="49">
        <v>46023</v>
      </c>
      <c r="G38" s="49">
        <v>46387</v>
      </c>
      <c r="H38" s="50" t="s">
        <v>56</v>
      </c>
      <c r="I38" s="80" t="s">
        <v>127</v>
      </c>
      <c r="J38" s="80"/>
      <c r="K38" s="51">
        <v>0</v>
      </c>
      <c r="L38" s="51">
        <v>0</v>
      </c>
      <c r="M38" s="51">
        <v>0</v>
      </c>
      <c r="N38" s="52">
        <v>0</v>
      </c>
      <c r="O38" s="53"/>
      <c r="P38" s="54"/>
      <c r="Q38" s="55"/>
      <c r="R38" s="60"/>
      <c r="S38" s="57"/>
      <c r="T38" s="63"/>
      <c r="U38" s="59"/>
      <c r="V38" s="52"/>
      <c r="W38" s="60"/>
    </row>
    <row r="39" spans="1:23" s="64" customFormat="1" ht="161.4" hidden="1" customHeight="1" x14ac:dyDescent="0.4">
      <c r="A39" s="62"/>
      <c r="B39" s="45">
        <v>18</v>
      </c>
      <c r="C39" s="46" t="s">
        <v>128</v>
      </c>
      <c r="D39" s="47" t="s">
        <v>129</v>
      </c>
      <c r="E39" s="48">
        <v>0</v>
      </c>
      <c r="F39" s="49">
        <v>46023</v>
      </c>
      <c r="G39" s="49">
        <v>46387</v>
      </c>
      <c r="H39" s="50" t="s">
        <v>56</v>
      </c>
      <c r="I39" s="80" t="s">
        <v>130</v>
      </c>
      <c r="J39" s="80"/>
      <c r="K39" s="51">
        <v>0</v>
      </c>
      <c r="L39" s="51">
        <v>0</v>
      </c>
      <c r="M39" s="51">
        <v>0</v>
      </c>
      <c r="N39" s="52">
        <v>0</v>
      </c>
      <c r="O39" s="53"/>
      <c r="P39" s="54"/>
      <c r="Q39" s="55"/>
      <c r="R39" s="60"/>
      <c r="S39" s="57"/>
      <c r="T39" s="63"/>
      <c r="U39" s="59"/>
      <c r="V39" s="52"/>
      <c r="W39" s="60"/>
    </row>
    <row r="40" spans="1:23" s="64" customFormat="1" ht="161.4" hidden="1" customHeight="1" x14ac:dyDescent="0.4">
      <c r="A40" s="62"/>
      <c r="B40" s="45">
        <v>19</v>
      </c>
      <c r="C40" s="46" t="s">
        <v>131</v>
      </c>
      <c r="D40" s="47" t="s">
        <v>132</v>
      </c>
      <c r="E40" s="48">
        <v>0</v>
      </c>
      <c r="F40" s="49">
        <v>46023</v>
      </c>
      <c r="G40" s="49">
        <v>46387</v>
      </c>
      <c r="H40" s="50" t="s">
        <v>56</v>
      </c>
      <c r="I40" s="80" t="s">
        <v>133</v>
      </c>
      <c r="J40" s="80"/>
      <c r="K40" s="51">
        <v>0</v>
      </c>
      <c r="L40" s="51">
        <v>0</v>
      </c>
      <c r="M40" s="51">
        <v>0</v>
      </c>
      <c r="N40" s="52">
        <v>0</v>
      </c>
      <c r="O40" s="53"/>
      <c r="P40" s="54"/>
      <c r="Q40" s="55"/>
      <c r="R40" s="60"/>
      <c r="S40" s="57"/>
      <c r="T40" s="63"/>
      <c r="U40" s="59"/>
      <c r="V40" s="52"/>
      <c r="W40" s="60"/>
    </row>
    <row r="41" spans="1:23" s="64" customFormat="1" ht="161.4" hidden="1" customHeight="1" x14ac:dyDescent="0.4">
      <c r="A41" s="62"/>
      <c r="B41" s="45">
        <v>20</v>
      </c>
      <c r="C41" s="46" t="s">
        <v>134</v>
      </c>
      <c r="D41" s="47" t="s">
        <v>135</v>
      </c>
      <c r="E41" s="48">
        <v>0</v>
      </c>
      <c r="F41" s="49">
        <v>46023</v>
      </c>
      <c r="G41" s="49">
        <v>46387</v>
      </c>
      <c r="H41" s="50" t="s">
        <v>56</v>
      </c>
      <c r="I41" s="80" t="s">
        <v>136</v>
      </c>
      <c r="J41" s="80"/>
      <c r="K41" s="51">
        <v>0</v>
      </c>
      <c r="L41" s="51">
        <v>0</v>
      </c>
      <c r="M41" s="51">
        <v>0</v>
      </c>
      <c r="N41" s="52">
        <v>0</v>
      </c>
      <c r="O41" s="53"/>
      <c r="P41" s="54"/>
      <c r="Q41" s="55"/>
      <c r="R41" s="60"/>
      <c r="S41" s="57"/>
      <c r="T41" s="63"/>
      <c r="U41" s="59"/>
      <c r="V41" s="52"/>
      <c r="W41" s="60"/>
    </row>
    <row r="42" spans="1:23" s="64" customFormat="1" ht="60.6" customHeight="1" x14ac:dyDescent="0.5">
      <c r="B42" s="81" t="s">
        <v>137</v>
      </c>
      <c r="C42" s="81"/>
      <c r="D42" s="81"/>
      <c r="E42" s="81"/>
      <c r="F42" s="81"/>
      <c r="G42" s="81"/>
      <c r="H42" s="81"/>
      <c r="I42" s="81"/>
      <c r="J42" s="81"/>
      <c r="K42" s="69">
        <f>+K22+K23+K24+K25+K26+K27+K28+K29+K30+K31+K32+K33+K34+K35+K36+K37+K38+K39+K40+K41</f>
        <v>17406680722.41</v>
      </c>
      <c r="L42" s="69">
        <f>+L22+L23+L24+L25+L26+L27+L28+L29+L30+L31+L32+L33+L34+L35+L36+L37+L38+L39+L40+L41</f>
        <v>17406639922.150002</v>
      </c>
      <c r="M42" s="69">
        <f>+M22+M23+M24+M25+M26+M27+M28+M29+M30+M31+M32+M33+M34+M35+M36+M37+M38+M39+M40+M41</f>
        <v>-40800.260000318289</v>
      </c>
      <c r="N42" s="52">
        <f>(L42-K42)/K42</f>
        <v>-2.3439425729107433E-6</v>
      </c>
      <c r="O42" s="69">
        <f>+O22+O23+O24+O25+O26+O27+O28+O29+O30+O31+O32+O33+O34+O35+O36+O37+O38+O39+O40+O41</f>
        <v>2775071142.5400004</v>
      </c>
      <c r="P42" s="69">
        <f>+P22+P23+P24+P25+P26+P27+P28+P29+P30+P31+P32+P33+P34+P35+P36+P37+P38+P39+P40+P41</f>
        <v>14631568779.609999</v>
      </c>
      <c r="Q42" s="78">
        <f>+O42/L42</f>
        <v>0.15942600955447547</v>
      </c>
      <c r="R42" s="70"/>
      <c r="S42" s="71">
        <f>+S22+S23+S24+S25+S26+S27+S28+S29+S30+S31+S32+S33+S34+S35+S36+S37+S38+S39+S40+S41</f>
        <v>2180192934.0900002</v>
      </c>
      <c r="T42" s="71">
        <f>+T22+T23+T24+T25+T26+T27+T28+T29+T30+T31+T32+T33+T34+T35+T36+T37+T38+T39+T40+T41</f>
        <v>2775071142.5400004</v>
      </c>
      <c r="U42" s="72"/>
      <c r="V42" s="68"/>
      <c r="W42" s="68"/>
    </row>
    <row r="43" spans="1:23" s="68" customFormat="1" ht="29.4" customHeight="1" x14ac:dyDescent="0.5">
      <c r="B43" s="79" t="s">
        <v>138</v>
      </c>
      <c r="C43" s="79"/>
      <c r="D43" s="79"/>
      <c r="E43" s="79"/>
      <c r="F43" s="79"/>
      <c r="G43" s="79"/>
      <c r="H43" s="79"/>
      <c r="I43" s="79"/>
      <c r="J43" s="79"/>
      <c r="K43" s="79"/>
      <c r="L43" s="79"/>
      <c r="M43" s="79"/>
      <c r="N43" s="79"/>
      <c r="O43" s="79"/>
      <c r="P43" s="79"/>
      <c r="Q43" s="79"/>
      <c r="R43" s="79"/>
      <c r="S43" s="79"/>
      <c r="T43" s="79"/>
      <c r="U43" s="79"/>
      <c r="V43" s="79"/>
      <c r="W43" s="79"/>
    </row>
    <row r="44" spans="1:23" s="64" customFormat="1" ht="28.5" customHeight="1" x14ac:dyDescent="0.5">
      <c r="G44" s="73"/>
      <c r="J44" s="74"/>
      <c r="K44" s="74"/>
      <c r="L44" s="74"/>
      <c r="M44" s="75"/>
      <c r="R44" s="68"/>
      <c r="S44" s="76"/>
      <c r="T44" s="76"/>
      <c r="U44" s="76"/>
      <c r="W44" s="68"/>
    </row>
    <row r="45" spans="1:23" s="64" customFormat="1" ht="60.6" customHeight="1" x14ac:dyDescent="0.5">
      <c r="G45" s="73"/>
      <c r="R45" s="68"/>
      <c r="W45" s="68"/>
    </row>
    <row r="46" spans="1:23" s="64" customFormat="1" ht="60.6" customHeight="1" x14ac:dyDescent="0.5">
      <c r="G46" s="73"/>
      <c r="R46" s="68"/>
      <c r="W46" s="68"/>
    </row>
    <row r="47" spans="1:23" s="64" customFormat="1" ht="60.6" customHeight="1" x14ac:dyDescent="0.5">
      <c r="G47" s="73"/>
      <c r="R47" s="68"/>
      <c r="S47" s="76"/>
      <c r="T47" s="76"/>
      <c r="U47" s="76"/>
      <c r="W47" s="68"/>
    </row>
    <row r="48" spans="1:23" ht="60.6" customHeight="1" x14ac:dyDescent="0.45"/>
    <row r="49" spans="12:12" ht="60.6" customHeight="1" x14ac:dyDescent="0.45">
      <c r="L49" s="64"/>
    </row>
    <row r="50" spans="12:12" ht="60.6" customHeight="1" x14ac:dyDescent="0.45">
      <c r="L50" s="64"/>
    </row>
    <row r="51" spans="12:12" ht="60.6" customHeight="1" x14ac:dyDescent="0.45">
      <c r="L51" s="64"/>
    </row>
    <row r="52" spans="12:12" ht="60.6" customHeight="1" x14ac:dyDescent="0.45">
      <c r="L52" s="64"/>
    </row>
    <row r="53" spans="12:12" ht="60.6" customHeight="1" x14ac:dyDescent="0.45"/>
    <row r="54" spans="12:12" ht="60.6" customHeight="1" x14ac:dyDescent="0.45"/>
    <row r="55" spans="12:12" ht="60.6" customHeight="1" x14ac:dyDescent="0.45"/>
    <row r="56" spans="12:12" ht="60.6" customHeight="1" x14ac:dyDescent="0.45"/>
    <row r="57" spans="12:12" ht="60.6" customHeight="1" x14ac:dyDescent="0.45"/>
    <row r="58" spans="12:12" ht="60.6" customHeight="1" x14ac:dyDescent="0.45"/>
  </sheetData>
  <autoFilter ref="B21:V42" xr:uid="{00000000-0001-0000-0000-000000000000}">
    <filterColumn colId="7" showButton="0"/>
  </autoFilter>
  <mergeCells count="44">
    <mergeCell ref="K15:V15"/>
    <mergeCell ref="B2:C4"/>
    <mergeCell ref="K2:U2"/>
    <mergeCell ref="K3:U3"/>
    <mergeCell ref="K4:U4"/>
    <mergeCell ref="K8:T8"/>
    <mergeCell ref="K9:V9"/>
    <mergeCell ref="K10:V10"/>
    <mergeCell ref="K11:V11"/>
    <mergeCell ref="K12:V12"/>
    <mergeCell ref="K13:V13"/>
    <mergeCell ref="K14:V14"/>
    <mergeCell ref="K16:V16"/>
    <mergeCell ref="B19:J20"/>
    <mergeCell ref="K19:N20"/>
    <mergeCell ref="O19:R19"/>
    <mergeCell ref="S19:W19"/>
    <mergeCell ref="O20:R20"/>
    <mergeCell ref="S20:W20"/>
    <mergeCell ref="I23:J23"/>
    <mergeCell ref="R23:R24"/>
    <mergeCell ref="W23:W24"/>
    <mergeCell ref="I24:J24"/>
    <mergeCell ref="I21:J21"/>
    <mergeCell ref="I22:J22"/>
    <mergeCell ref="I28:J28"/>
    <mergeCell ref="I29:J29"/>
    <mergeCell ref="I30:J30"/>
    <mergeCell ref="I27:J27"/>
    <mergeCell ref="I25:J25"/>
    <mergeCell ref="I26:J26"/>
    <mergeCell ref="B42:J42"/>
    <mergeCell ref="I31:J31"/>
    <mergeCell ref="I32:J32"/>
    <mergeCell ref="I33:J33"/>
    <mergeCell ref="I34:J34"/>
    <mergeCell ref="I35:J35"/>
    <mergeCell ref="I36:J36"/>
    <mergeCell ref="I37:J37"/>
    <mergeCell ref="I38:J38"/>
    <mergeCell ref="I39:J39"/>
    <mergeCell ref="I40:J40"/>
    <mergeCell ref="I41:J41"/>
    <mergeCell ref="B43:W43"/>
  </mergeCells>
  <printOptions horizontalCentered="1"/>
  <pageMargins left="0.23622047244094491" right="0.23622047244094491" top="0.55118110236220474" bottom="0.98425196850393704" header="0.31496062992125984" footer="0.19685039370078741"/>
  <pageSetup paperSize="5" scale="70" fitToHeight="4" orientation="landscape" r:id="rId1"/>
  <headerFooter>
    <oddFooter>&amp;L&amp;G&amp;CPlan Interno de Austeridad del Gasto&amp;R&amp;G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PlanAusteridad 2026</vt:lpstr>
      <vt:lpstr>'PlanAusteridad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Mileny Duque Mejia</dc:creator>
  <cp:lastModifiedBy>Ruby Mileny Duque Mejia</cp:lastModifiedBy>
  <dcterms:created xsi:type="dcterms:W3CDTF">2026-04-30T21:32:05Z</dcterms:created>
  <dcterms:modified xsi:type="dcterms:W3CDTF">2026-05-28T22:42:33Z</dcterms:modified>
</cp:coreProperties>
</file>